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7.1.194.250\통계공유\4.통계연보\61회 통계연보(2020.12.31기준)\출간용 편집본 회신\"/>
    </mc:Choice>
  </mc:AlternateContent>
  <bookViews>
    <workbookView xWindow="0" yWindow="0" windowWidth="28800" windowHeight="12165" tabRatio="734" firstSheet="2" activeTab="2"/>
  </bookViews>
  <sheets>
    <sheet name="1.환경오염물질배출사업장" sheetId="52" r:id="rId1"/>
    <sheet name=" 2.단속및행정조치" sheetId="63" r:id="rId2"/>
    <sheet name="3.배출부과금부과및징수현황, 4.대기오염" sheetId="53" r:id="rId3"/>
    <sheet name="5.소음도" sheetId="69" r:id="rId4"/>
    <sheet name="6.쓰레기수거" sheetId="56" r:id="rId5"/>
    <sheet name="6.쓰레기수거(장비) (2)" sheetId="67" r:id="rId6"/>
    <sheet name="7.생활폐기물매립지" sheetId="58" r:id="rId7"/>
    <sheet name="8.폐기물재활용률" sheetId="59" r:id="rId8"/>
    <sheet name="9.공공하수처리시설" sheetId="66" r:id="rId9"/>
    <sheet name="10.시설녹지현황" sheetId="61" r:id="rId10"/>
  </sheets>
  <externalReferences>
    <externalReference r:id="rId11"/>
    <externalReference r:id="rId12"/>
  </externalReferences>
  <definedNames>
    <definedName name="G" localSheetId="0">'[1] 견적서'!#REF!</definedName>
    <definedName name="G" localSheetId="9">'[1] 견적서'!#REF!</definedName>
    <definedName name="G" localSheetId="3">'[1] 견적서'!#REF!</definedName>
    <definedName name="G" localSheetId="5">'[1] 견적서'!#REF!</definedName>
    <definedName name="G" localSheetId="6">'[1] 견적서'!#REF!</definedName>
    <definedName name="G" localSheetId="8">'[1] 견적서'!#REF!</definedName>
    <definedName name="G">'[1] 견적서'!#REF!</definedName>
    <definedName name="_xlnm.Print_Area" localSheetId="1">' 2.단속및행정조치'!$A$1:$N$24</definedName>
    <definedName name="_xlnm.Print_Area" localSheetId="0">'1.환경오염물질배출사업장'!$A$1:$O$23</definedName>
    <definedName name="_xlnm.Print_Area" localSheetId="9">'10.시설녹지현황'!$A$1:$I$24</definedName>
    <definedName name="_xlnm.Print_Area" localSheetId="2">'3.배출부과금부과및징수현황, 4.대기오염'!$A$1:$G$44</definedName>
    <definedName name="_xlnm.Print_Area" localSheetId="3">'5.소음도'!$A$1:$H$21</definedName>
    <definedName name="_xlnm.Print_Area" localSheetId="4">'6.쓰레기수거'!$A$1:$AM$25</definedName>
    <definedName name="_xlnm.Print_Area" localSheetId="5">'6.쓰레기수거(장비) (2)'!$A$1:$I$42</definedName>
    <definedName name="_xlnm.Print_Area" localSheetId="6">'7.생활폐기물매립지'!$A$1:$F$19</definedName>
    <definedName name="_xlnm.Print_Area" localSheetId="7">'8.폐기물재활용률'!$A$1:$N$22</definedName>
    <definedName name="_xlnm.Print_Area" localSheetId="8">'9.공공하수처리시설'!$A$1:$AV$37</definedName>
    <definedName name="_xlnm.Print_Area">'[2]2-1포천(각세)(외제)'!#REF!</definedName>
    <definedName name="_xlnm.Print_Titles" localSheetId="0">'1.환경오염물질배출사업장'!$7:$10</definedName>
    <definedName name="_xlnm.Print_Titles">#N/A</definedName>
  </definedNames>
  <calcPr calcId="162913"/>
  <fileRecoveryPr autoRecover="0"/>
</workbook>
</file>

<file path=xl/calcChain.xml><?xml version="1.0" encoding="utf-8"?>
<calcChain xmlns="http://schemas.openxmlformats.org/spreadsheetml/2006/main">
  <c r="G21" i="56" l="1"/>
  <c r="C13" i="53" l="1"/>
  <c r="B13" i="53"/>
  <c r="D19" i="59" l="1"/>
  <c r="B19" i="59" s="1"/>
  <c r="C19" i="59"/>
  <c r="AA21" i="56" l="1"/>
  <c r="P21" i="56"/>
  <c r="O21" i="56"/>
  <c r="N21" i="56"/>
  <c r="M21" i="56"/>
  <c r="L21" i="56"/>
  <c r="K21" i="56"/>
  <c r="F21" i="56"/>
  <c r="J21" i="56" l="1"/>
  <c r="H21" i="56"/>
  <c r="I21" i="56" l="1"/>
  <c r="AI41" i="56"/>
  <c r="AJ41" i="56"/>
  <c r="AL41" i="56"/>
  <c r="AM41" i="56"/>
  <c r="AN41" i="56"/>
  <c r="AH41" i="56"/>
  <c r="AG41" i="56"/>
  <c r="H13" i="58" l="1"/>
  <c r="H9" i="58"/>
  <c r="H10" i="58"/>
  <c r="H11" i="58"/>
  <c r="H12" i="58"/>
</calcChain>
</file>

<file path=xl/comments1.xml><?xml version="1.0" encoding="utf-8"?>
<comments xmlns="http://schemas.openxmlformats.org/spreadsheetml/2006/main">
  <authors>
    <author>김서현</author>
  </authors>
  <commentList>
    <comment ref="A18" authorId="0" shapeId="0">
      <text>
        <r>
          <rPr>
            <b/>
            <sz val="9"/>
            <color indexed="81"/>
            <rFont val="돋움"/>
            <family val="3"/>
            <charset val="129"/>
          </rPr>
          <t>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자료로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24" authorId="0" shapeId="0">
      <text>
        <r>
          <rPr>
            <b/>
            <sz val="9"/>
            <color indexed="81"/>
            <rFont val="Tahoma"/>
            <family val="2"/>
          </rPr>
          <t xml:space="preserve">find dust -&gt; Fine dust
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수정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 xml:space="preserve">Ga Area
·Na Area
</t>
        </r>
        <r>
          <rPr>
            <b/>
            <sz val="9"/>
            <color indexed="81"/>
            <rFont val="돋움"/>
            <family val="3"/>
            <charset val="129"/>
          </rPr>
          <t>띄어쓰기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함
</t>
        </r>
      </text>
    </comment>
  </commentList>
</comments>
</file>

<file path=xl/comments4.xml><?xml version="1.0" encoding="utf-8"?>
<comments xmlns="http://schemas.openxmlformats.org/spreadsheetml/2006/main">
  <authors>
    <author>비채나움</author>
  </authors>
  <commentList>
    <comment ref="A20" authorId="0" shapeId="0">
      <text>
        <r>
          <rPr>
            <b/>
            <sz val="9"/>
            <color indexed="81"/>
            <rFont val="돋움"/>
            <family val="3"/>
            <charset val="129"/>
          </rPr>
          <t>시 자료로 입력
도에 수정 요청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cj</author>
    <author>비채나움</author>
    <author>김서현</author>
  </authors>
  <commentList>
    <comment ref="D10" authorId="0" shapeId="0">
      <text>
        <r>
          <rPr>
            <sz val="9"/>
            <color indexed="81"/>
            <rFont val="돋움"/>
            <family val="3"/>
            <charset val="129"/>
          </rPr>
          <t>작은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집게차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</t>
        </r>
      </text>
    </comment>
    <comment ref="C36" authorId="1" shapeId="0">
      <text>
        <r>
          <rPr>
            <b/>
            <sz val="9"/>
            <color indexed="81"/>
            <rFont val="돋움"/>
            <family val="3"/>
            <charset val="129"/>
          </rPr>
          <t>음식물수거업체</t>
        </r>
        <r>
          <rPr>
            <b/>
            <sz val="9"/>
            <color indexed="81"/>
            <rFont val="Tahoma"/>
            <family val="2"/>
          </rPr>
          <t>+</t>
        </r>
        <r>
          <rPr>
            <b/>
            <sz val="9"/>
            <color indexed="81"/>
            <rFont val="돋움"/>
            <family val="3"/>
            <charset val="129"/>
          </rPr>
          <t>생활쓰레기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수거업체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차량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합해서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계산했습니다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2" shapeId="0">
      <text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자료</t>
        </r>
        <r>
          <rPr>
            <b/>
            <sz val="9"/>
            <color indexed="81"/>
            <rFont val="Tahoma"/>
            <family val="2"/>
          </rPr>
          <t xml:space="preserve"> -&gt; </t>
        </r>
        <r>
          <rPr>
            <b/>
            <sz val="9"/>
            <color indexed="81"/>
            <rFont val="돋움"/>
            <family val="3"/>
            <charset val="129"/>
          </rPr>
          <t>도에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요청</t>
        </r>
      </text>
    </comment>
  </commentList>
</comments>
</file>

<file path=xl/comments6.xml><?xml version="1.0" encoding="utf-8"?>
<comments xmlns="http://schemas.openxmlformats.org/spreadsheetml/2006/main">
  <authors>
    <author>비채나움</author>
  </authors>
  <commentList>
    <comment ref="A15" authorId="0" shapeId="0">
      <text>
        <r>
          <rPr>
            <b/>
            <sz val="9"/>
            <color indexed="81"/>
            <rFont val="돋움"/>
            <family val="3"/>
            <charset val="129"/>
          </rPr>
          <t>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자료로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비채나움</author>
    <author>user</author>
  </authors>
  <commentList>
    <comment ref="A18" authorId="0" shapeId="0">
      <text>
        <r>
          <rPr>
            <b/>
            <sz val="9"/>
            <color indexed="81"/>
            <rFont val="돋움"/>
            <family val="3"/>
            <charset val="129"/>
          </rPr>
          <t xml:space="preserve">시 자료로 입력 후 도에 수정 요청 
- 도 자료 자체도 1번 수정 됨
</t>
        </r>
      </text>
    </comment>
    <comment ref="C18" authorId="1" shapeId="0">
      <text>
        <r>
          <rPr>
            <b/>
            <sz val="9"/>
            <color indexed="81"/>
            <rFont val="돋움"/>
            <family val="3"/>
            <charset val="129"/>
          </rPr>
          <t>공표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수정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자원정책과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자료로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<sst xmlns="http://schemas.openxmlformats.org/spreadsheetml/2006/main" count="1229" uniqueCount="613">
  <si>
    <t>-</t>
  </si>
  <si>
    <t>vibration</t>
  </si>
  <si>
    <t>(단위：개소)</t>
  </si>
  <si>
    <t>(단위 : 개소, 건)</t>
  </si>
  <si>
    <t>Others</t>
  </si>
  <si>
    <t>수거지 인구율</t>
  </si>
  <si>
    <t>수 거 율</t>
  </si>
  <si>
    <t>면  적</t>
  </si>
  <si>
    <t>면 적</t>
  </si>
  <si>
    <t>Area</t>
  </si>
  <si>
    <t>발생량</t>
  </si>
  <si>
    <t>Generation</t>
  </si>
  <si>
    <t>매 립</t>
  </si>
  <si>
    <t>Landfill</t>
  </si>
  <si>
    <t>소 각</t>
  </si>
  <si>
    <t>Incineration</t>
  </si>
  <si>
    <t>Recycling</t>
  </si>
  <si>
    <t>해역배출</t>
  </si>
  <si>
    <t>매립</t>
  </si>
  <si>
    <t>소각</t>
  </si>
  <si>
    <t>재활용</t>
  </si>
  <si>
    <t>차      량</t>
  </si>
  <si>
    <t>Motorcars</t>
  </si>
  <si>
    <t>중  장  비</t>
  </si>
  <si>
    <t>차   량</t>
  </si>
  <si>
    <t>손 수 레</t>
  </si>
  <si>
    <t>Handcars</t>
  </si>
  <si>
    <t>Year</t>
    <phoneticPr fontId="2" type="noConversion"/>
  </si>
  <si>
    <t>ppm/year</t>
    <phoneticPr fontId="2" type="noConversion"/>
  </si>
  <si>
    <t>ppm/8hours</t>
    <phoneticPr fontId="2" type="noConversion"/>
  </si>
  <si>
    <r>
      <t xml:space="preserve"> 3</t>
    </r>
    <r>
      <rPr>
        <sz val="9"/>
        <rFont val="바탕"/>
        <family val="1"/>
        <charset val="129"/>
      </rPr>
      <t>월</t>
    </r>
    <r>
      <rPr>
        <sz val="9"/>
        <rFont val="Times New Roman"/>
        <family val="1"/>
      </rPr>
      <t xml:space="preserve">   Mar</t>
    </r>
    <phoneticPr fontId="50" type="noConversion"/>
  </si>
  <si>
    <r>
      <t xml:space="preserve"> 4</t>
    </r>
    <r>
      <rPr>
        <sz val="9"/>
        <rFont val="바탕"/>
        <family val="1"/>
        <charset val="129"/>
      </rPr>
      <t>월</t>
    </r>
    <r>
      <rPr>
        <sz val="9"/>
        <rFont val="Times New Roman"/>
        <family val="1"/>
      </rPr>
      <t xml:space="preserve">   Apr</t>
    </r>
    <phoneticPr fontId="50" type="noConversion"/>
  </si>
  <si>
    <r>
      <t xml:space="preserve"> 5</t>
    </r>
    <r>
      <rPr>
        <sz val="9"/>
        <rFont val="바탕"/>
        <family val="1"/>
        <charset val="129"/>
      </rPr>
      <t>월</t>
    </r>
    <r>
      <rPr>
        <sz val="9"/>
        <rFont val="Times New Roman"/>
        <family val="1"/>
      </rPr>
      <t xml:space="preserve">   May</t>
    </r>
    <phoneticPr fontId="50" type="noConversion"/>
  </si>
  <si>
    <r>
      <t xml:space="preserve"> 6</t>
    </r>
    <r>
      <rPr>
        <sz val="9"/>
        <rFont val="바탕"/>
        <family val="1"/>
        <charset val="129"/>
      </rPr>
      <t>월</t>
    </r>
    <r>
      <rPr>
        <sz val="9"/>
        <rFont val="Times New Roman"/>
        <family val="1"/>
      </rPr>
      <t xml:space="preserve">   Jun</t>
    </r>
    <phoneticPr fontId="50" type="noConversion"/>
  </si>
  <si>
    <r>
      <t xml:space="preserve"> 7</t>
    </r>
    <r>
      <rPr>
        <sz val="9"/>
        <rFont val="바탕"/>
        <family val="1"/>
        <charset val="129"/>
      </rPr>
      <t>월</t>
    </r>
    <r>
      <rPr>
        <sz val="9"/>
        <rFont val="Times New Roman"/>
        <family val="1"/>
      </rPr>
      <t xml:space="preserve">   Jul</t>
    </r>
    <phoneticPr fontId="50" type="noConversion"/>
  </si>
  <si>
    <r>
      <t xml:space="preserve"> 8</t>
    </r>
    <r>
      <rPr>
        <sz val="9"/>
        <rFont val="바탕"/>
        <family val="1"/>
        <charset val="129"/>
      </rPr>
      <t>월</t>
    </r>
    <r>
      <rPr>
        <sz val="9"/>
        <rFont val="Times New Roman"/>
        <family val="1"/>
      </rPr>
      <t xml:space="preserve">   Aug</t>
    </r>
    <phoneticPr fontId="50" type="noConversion"/>
  </si>
  <si>
    <r>
      <t xml:space="preserve"> 9</t>
    </r>
    <r>
      <rPr>
        <sz val="9"/>
        <rFont val="바탕"/>
        <family val="1"/>
        <charset val="129"/>
      </rPr>
      <t>월</t>
    </r>
    <r>
      <rPr>
        <sz val="9"/>
        <rFont val="Times New Roman"/>
        <family val="1"/>
      </rPr>
      <t xml:space="preserve">   Sep</t>
    </r>
    <phoneticPr fontId="50" type="noConversion"/>
  </si>
  <si>
    <r>
      <t>10</t>
    </r>
    <r>
      <rPr>
        <sz val="9"/>
        <rFont val="바탕"/>
        <family val="1"/>
        <charset val="129"/>
      </rPr>
      <t>월</t>
    </r>
    <r>
      <rPr>
        <sz val="9"/>
        <rFont val="Times New Roman"/>
        <family val="1"/>
      </rPr>
      <t xml:space="preserve">   Oct</t>
    </r>
    <phoneticPr fontId="50" type="noConversion"/>
  </si>
  <si>
    <r>
      <t>11</t>
    </r>
    <r>
      <rPr>
        <sz val="9"/>
        <rFont val="바탕"/>
        <family val="1"/>
        <charset val="129"/>
      </rPr>
      <t>월</t>
    </r>
    <r>
      <rPr>
        <sz val="9"/>
        <rFont val="Times New Roman"/>
        <family val="1"/>
      </rPr>
      <t xml:space="preserve">   Nov</t>
    </r>
    <phoneticPr fontId="50" type="noConversion"/>
  </si>
  <si>
    <r>
      <t>12</t>
    </r>
    <r>
      <rPr>
        <sz val="9"/>
        <rFont val="바탕"/>
        <family val="1"/>
        <charset val="129"/>
      </rPr>
      <t>월</t>
    </r>
    <r>
      <rPr>
        <sz val="9"/>
        <rFont val="Times New Roman"/>
        <family val="1"/>
      </rPr>
      <t xml:space="preserve">   Dec</t>
    </r>
    <phoneticPr fontId="50" type="noConversion"/>
  </si>
  <si>
    <t>발생량</t>
    <phoneticPr fontId="2" type="noConversion"/>
  </si>
  <si>
    <t>계</t>
    <phoneticPr fontId="2" type="noConversion"/>
  </si>
  <si>
    <t>Total</t>
    <phoneticPr fontId="2" type="noConversion"/>
  </si>
  <si>
    <t>-</t>
    <phoneticPr fontId="2" type="noConversion"/>
  </si>
  <si>
    <t>Operation</t>
    <phoneticPr fontId="2" type="noConversion"/>
  </si>
  <si>
    <t>Others</t>
    <phoneticPr fontId="2" type="noConversion"/>
  </si>
  <si>
    <t>기타</t>
    <phoneticPr fontId="2" type="noConversion"/>
  </si>
  <si>
    <t>Greenlands</t>
    <phoneticPr fontId="2" type="noConversion"/>
  </si>
  <si>
    <t>1. 환경오염물질 배출사업장</t>
    <phoneticPr fontId="2" type="noConversion"/>
  </si>
  <si>
    <t>2. 환경오염배출사업장 단속 및 행정조치</t>
    <phoneticPr fontId="2" type="noConversion"/>
  </si>
  <si>
    <t>단속업소</t>
    <phoneticPr fontId="2" type="noConversion"/>
  </si>
  <si>
    <t>경  고</t>
    <phoneticPr fontId="2" type="noConversion"/>
  </si>
  <si>
    <t>총    계</t>
    <phoneticPr fontId="2" type="noConversion"/>
  </si>
  <si>
    <t>폐    기    물</t>
    <phoneticPr fontId="2" type="noConversion"/>
  </si>
  <si>
    <t>전년도이월량</t>
    <phoneticPr fontId="2" type="noConversion"/>
  </si>
  <si>
    <t>해당연도발생량</t>
    <phoneticPr fontId="2" type="noConversion"/>
  </si>
  <si>
    <t>Dumping at sea</t>
    <phoneticPr fontId="2" type="noConversion"/>
  </si>
  <si>
    <t>Landfill</t>
    <phoneticPr fontId="2" type="noConversion"/>
  </si>
  <si>
    <t>Recycling</t>
    <phoneticPr fontId="2" type="noConversion"/>
  </si>
  <si>
    <t>Generation</t>
    <phoneticPr fontId="2" type="noConversion"/>
  </si>
  <si>
    <t>Workers</t>
    <phoneticPr fontId="2" type="noConversion"/>
  </si>
  <si>
    <t>재활용</t>
    <phoneticPr fontId="2" type="noConversion"/>
  </si>
  <si>
    <t>2 0 1 4</t>
    <phoneticPr fontId="2" type="noConversion"/>
  </si>
  <si>
    <t>(단위 : %, 톤)</t>
    <phoneticPr fontId="2" type="noConversion"/>
  </si>
  <si>
    <t>2 0 1 4</t>
  </si>
  <si>
    <r>
      <t xml:space="preserve">부과
</t>
    </r>
    <r>
      <rPr>
        <sz val="9"/>
        <rFont val="Times New Roman"/>
        <family val="1"/>
      </rPr>
      <t>Imposition</t>
    </r>
    <phoneticPr fontId="2" type="noConversion"/>
  </si>
  <si>
    <r>
      <t xml:space="preserve">징수
</t>
    </r>
    <r>
      <rPr>
        <sz val="9"/>
        <rFont val="Times New Roman"/>
        <family val="1"/>
      </rPr>
      <t>Collection</t>
    </r>
    <phoneticPr fontId="2" type="noConversion"/>
  </si>
  <si>
    <t>Heungdeok-Gu</t>
    <phoneticPr fontId="2" type="noConversion"/>
  </si>
  <si>
    <t>Cheongwon-Gu</t>
    <phoneticPr fontId="2" type="noConversion"/>
  </si>
  <si>
    <t>1. Environmental Pollutant Emitting Facilities</t>
    <phoneticPr fontId="2" type="noConversion"/>
  </si>
  <si>
    <t>Seowon-Gu</t>
    <phoneticPr fontId="2" type="noConversion"/>
  </si>
  <si>
    <t>자료：자원관리과</t>
    <phoneticPr fontId="2" type="noConversion"/>
  </si>
  <si>
    <t>자료：자원정책과</t>
    <phoneticPr fontId="2" type="noConversion"/>
  </si>
  <si>
    <t>2 0 1 3</t>
    <phoneticPr fontId="73" type="noConversion"/>
  </si>
  <si>
    <t>Cheongju-si</t>
    <phoneticPr fontId="2" type="noConversion"/>
  </si>
  <si>
    <t>Cheongwon-Gun</t>
    <phoneticPr fontId="2" type="noConversion"/>
  </si>
  <si>
    <t>2 0 1 3</t>
    <phoneticPr fontId="72" type="noConversion"/>
  </si>
  <si>
    <t>(단위 : 개소, ㎡)</t>
    <phoneticPr fontId="2" type="noConversion"/>
  </si>
  <si>
    <t>구방리</t>
  </si>
  <si>
    <t>강내</t>
  </si>
  <si>
    <t>강내기존</t>
  </si>
  <si>
    <t>강내문화</t>
  </si>
  <si>
    <t>금관2리</t>
  </si>
  <si>
    <t>금관산촌</t>
  </si>
  <si>
    <t>내수</t>
  </si>
  <si>
    <t>내수초정</t>
  </si>
  <si>
    <t>내추문화</t>
  </si>
  <si>
    <t>대전지구</t>
  </si>
  <si>
    <t>묵방1</t>
  </si>
  <si>
    <t>묵방2</t>
  </si>
  <si>
    <t>미원</t>
  </si>
  <si>
    <t>북이용계</t>
  </si>
  <si>
    <t>비중문화</t>
  </si>
  <si>
    <t>선바위</t>
  </si>
  <si>
    <t>어암2리</t>
  </si>
  <si>
    <t>오송</t>
  </si>
  <si>
    <t>오창</t>
  </si>
  <si>
    <t>오창용두</t>
  </si>
  <si>
    <t>외수</t>
  </si>
  <si>
    <t>우산2</t>
  </si>
  <si>
    <t>인풍정</t>
  </si>
  <si>
    <t>저곡1</t>
  </si>
  <si>
    <t>저곡2</t>
  </si>
  <si>
    <t>중리</t>
  </si>
  <si>
    <t>청주</t>
  </si>
  <si>
    <t>품곡</t>
  </si>
  <si>
    <t>현도하석</t>
  </si>
  <si>
    <t>북이면 내추리130-7</t>
  </si>
  <si>
    <t>오창읍 용두리94-6</t>
  </si>
  <si>
    <t>내수읍 저곡리362-4</t>
  </si>
  <si>
    <t>자 료 : 하수처리과, 국가하수도 정보시스템 『하수도 통계』</t>
    <phoneticPr fontId="2" type="noConversion"/>
  </si>
  <si>
    <t>흥덕구</t>
    <phoneticPr fontId="2" type="noConversion"/>
  </si>
  <si>
    <t>상당구</t>
    <phoneticPr fontId="2" type="noConversion"/>
  </si>
  <si>
    <t>청원구</t>
    <phoneticPr fontId="2" type="noConversion"/>
  </si>
  <si>
    <t>서원구</t>
    <phoneticPr fontId="2" type="noConversion"/>
  </si>
  <si>
    <t>Treatment method</t>
    <phoneticPr fontId="2" type="noConversion"/>
  </si>
  <si>
    <t>Mech-anical</t>
    <phoneticPr fontId="2" type="noConversion"/>
  </si>
  <si>
    <t>Biological</t>
    <phoneticPr fontId="2" type="noConversion"/>
  </si>
  <si>
    <t>Advanced</t>
    <phoneticPr fontId="2" type="noConversion"/>
  </si>
  <si>
    <t>Stock
raising</t>
    <phoneticPr fontId="2" type="noConversion"/>
  </si>
  <si>
    <t>Leachate</t>
    <phoneticPr fontId="2" type="noConversion"/>
  </si>
  <si>
    <t>Others</t>
    <phoneticPr fontId="2" type="noConversion"/>
  </si>
  <si>
    <t>method</t>
    <phoneticPr fontId="2" type="noConversion"/>
  </si>
  <si>
    <t>Branch stream</t>
    <phoneticPr fontId="2" type="noConversion"/>
  </si>
  <si>
    <t>Main stream</t>
    <phoneticPr fontId="2" type="noConversion"/>
  </si>
  <si>
    <t>&lt;참고 사이트&gt;</t>
    <phoneticPr fontId="2" type="noConversion"/>
  </si>
  <si>
    <r>
      <rPr>
        <sz val="9"/>
        <rFont val="바탕"/>
        <family val="1"/>
        <charset val="129"/>
      </rPr>
      <t xml:space="preserve">개소
</t>
    </r>
    <r>
      <rPr>
        <sz val="9"/>
        <rFont val="Times New Roman"/>
        <family val="1"/>
      </rPr>
      <t>Number of greenlands</t>
    </r>
    <phoneticPr fontId="2" type="noConversion"/>
  </si>
  <si>
    <r>
      <rPr>
        <sz val="9"/>
        <rFont val="바탕"/>
        <family val="1"/>
        <charset val="129"/>
      </rPr>
      <t xml:space="preserve">계
</t>
    </r>
    <r>
      <rPr>
        <sz val="9"/>
        <rFont val="Times New Roman"/>
        <family val="1"/>
      </rPr>
      <t>Total</t>
    </r>
    <phoneticPr fontId="2" type="noConversion"/>
  </si>
  <si>
    <r>
      <rPr>
        <sz val="9"/>
        <rFont val="바탕"/>
        <family val="1"/>
        <charset val="129"/>
      </rPr>
      <t xml:space="preserve">완충녹지
</t>
    </r>
    <r>
      <rPr>
        <sz val="9"/>
        <rFont val="Times New Roman"/>
        <family val="1"/>
      </rPr>
      <t>Buffer greenlands</t>
    </r>
    <phoneticPr fontId="2" type="noConversion"/>
  </si>
  <si>
    <r>
      <rPr>
        <sz val="9"/>
        <rFont val="바탕"/>
        <family val="1"/>
        <charset val="129"/>
      </rPr>
      <t xml:space="preserve">경관녹지
</t>
    </r>
    <r>
      <rPr>
        <sz val="9"/>
        <rFont val="Times New Roman"/>
        <family val="1"/>
      </rPr>
      <t>Scenery greenlands</t>
    </r>
    <phoneticPr fontId="2" type="noConversion"/>
  </si>
  <si>
    <t>자료：자원정책과</t>
  </si>
  <si>
    <t>2 0 1 4</t>
    <phoneticPr fontId="2" type="noConversion"/>
  </si>
  <si>
    <t>2 0 1 5</t>
  </si>
  <si>
    <t>2 0 1 5</t>
    <phoneticPr fontId="2" type="noConversion"/>
  </si>
  <si>
    <r>
      <rPr>
        <sz val="7"/>
        <rFont val="바탕"/>
        <family val="1"/>
        <charset val="129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  <charset val="129"/>
      </rPr>
      <t>청주시</t>
    </r>
    <phoneticPr fontId="2" type="noConversion"/>
  </si>
  <si>
    <t>Cheongju-si</t>
    <phoneticPr fontId="2" type="noConversion"/>
  </si>
  <si>
    <r>
      <rPr>
        <sz val="7"/>
        <rFont val="바탕"/>
        <family val="1"/>
        <charset val="129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  <charset val="129"/>
      </rPr>
      <t>청원군</t>
    </r>
    <phoneticPr fontId="2" type="noConversion"/>
  </si>
  <si>
    <t>Cheongwon-Gun</t>
    <phoneticPr fontId="2" type="noConversion"/>
  </si>
  <si>
    <t>2 0 1 3</t>
    <phoneticPr fontId="73" type="noConversion"/>
  </si>
  <si>
    <t>-</t>
    <phoneticPr fontId="2" type="noConversion"/>
  </si>
  <si>
    <t>Class  V</t>
    <phoneticPr fontId="2" type="noConversion"/>
  </si>
  <si>
    <t>소음 및 진동</t>
    <phoneticPr fontId="2" type="noConversion"/>
  </si>
  <si>
    <t>Population ratio
in the waste-
collected area</t>
    <phoneticPr fontId="2" type="noConversion"/>
  </si>
  <si>
    <t>Amount of 
discharged 
waste</t>
    <phoneticPr fontId="2" type="noConversion"/>
  </si>
  <si>
    <t xml:space="preserve">Amount of
waste disposal
 </t>
    <phoneticPr fontId="2" type="noConversion"/>
  </si>
  <si>
    <t xml:space="preserve">Disposal
ratio
</t>
    <phoneticPr fontId="2" type="noConversion"/>
  </si>
  <si>
    <t>Total landfill
 capacity</t>
    <phoneticPr fontId="2" type="noConversion"/>
  </si>
  <si>
    <t>Amount generated</t>
    <phoneticPr fontId="2" type="noConversion"/>
  </si>
  <si>
    <t xml:space="preserve"> Amount recycled</t>
    <phoneticPr fontId="2" type="noConversion"/>
  </si>
  <si>
    <t>소계</t>
    <phoneticPr fontId="2" type="noConversion"/>
  </si>
  <si>
    <t>전년도
이월량</t>
    <phoneticPr fontId="2" type="noConversion"/>
  </si>
  <si>
    <t>당해년도
발생량</t>
    <phoneticPr fontId="2" type="noConversion"/>
  </si>
  <si>
    <t xml:space="preserve">Sub
-total
</t>
    <phoneticPr fontId="2" type="noConversion"/>
  </si>
  <si>
    <t>Year
Gu</t>
    <phoneticPr fontId="2" type="noConversion"/>
  </si>
  <si>
    <t>Waters of  disposal</t>
    <phoneticPr fontId="2" type="noConversion"/>
  </si>
  <si>
    <t>Effluent Disin-</t>
    <phoneticPr fontId="2" type="noConversion"/>
  </si>
  <si>
    <t>fection Way</t>
    <phoneticPr fontId="2" type="noConversion"/>
  </si>
  <si>
    <t>Sangdang-Gu</t>
  </si>
  <si>
    <r>
      <t xml:space="preserve">대기 </t>
    </r>
    <r>
      <rPr>
        <sz val="9"/>
        <rFont val="Times New Roman"/>
        <family val="1"/>
      </rPr>
      <t>Air</t>
    </r>
    <phoneticPr fontId="2" type="noConversion"/>
  </si>
  <si>
    <r>
      <t xml:space="preserve">수질 </t>
    </r>
    <r>
      <rPr>
        <sz val="9"/>
        <rFont val="Times New Roman"/>
        <family val="1"/>
      </rPr>
      <t>Water</t>
    </r>
    <phoneticPr fontId="2" type="noConversion"/>
  </si>
  <si>
    <r>
      <t xml:space="preserve">총징수
</t>
    </r>
    <r>
      <rPr>
        <sz val="9"/>
        <rFont val="Times New Roman"/>
        <family val="1"/>
      </rPr>
      <t>Total collection</t>
    </r>
    <phoneticPr fontId="2" type="noConversion"/>
  </si>
  <si>
    <r>
      <t xml:space="preserve">총부과
</t>
    </r>
    <r>
      <rPr>
        <sz val="9"/>
        <rFont val="Times New Roman"/>
        <family val="1"/>
      </rPr>
      <t>Total imposition</t>
    </r>
    <phoneticPr fontId="2" type="noConversion"/>
  </si>
  <si>
    <t>연 별</t>
    <phoneticPr fontId="2" type="noConversion"/>
  </si>
  <si>
    <t>(D/C) (%)</t>
    <phoneticPr fontId="2" type="noConversion"/>
  </si>
  <si>
    <t>연  별
구  별</t>
    <phoneticPr fontId="2" type="noConversion"/>
  </si>
  <si>
    <r>
      <t xml:space="preserve">연  별
</t>
    </r>
    <r>
      <rPr>
        <sz val="9"/>
        <rFont val="Times New Roman"/>
        <family val="1"/>
      </rPr>
      <t>Year</t>
    </r>
    <r>
      <rPr>
        <sz val="9"/>
        <rFont val="바탕"/>
        <family val="1"/>
        <charset val="129"/>
      </rPr>
      <t> </t>
    </r>
    <phoneticPr fontId="2" type="noConversion"/>
  </si>
  <si>
    <t>Year </t>
    <phoneticPr fontId="2" type="noConversion"/>
  </si>
  <si>
    <t>Warnings</t>
    <phoneticPr fontId="2" type="noConversion"/>
  </si>
  <si>
    <t>위반업소</t>
    <phoneticPr fontId="2" type="noConversion"/>
  </si>
  <si>
    <t>개선명령</t>
    <phoneticPr fontId="2" type="noConversion"/>
  </si>
  <si>
    <t>조업정지</t>
    <phoneticPr fontId="2" type="noConversion"/>
  </si>
  <si>
    <t>사용중지</t>
    <phoneticPr fontId="2" type="noConversion"/>
  </si>
  <si>
    <t>허가취소</t>
    <phoneticPr fontId="2" type="noConversion"/>
  </si>
  <si>
    <t>폐쇄명령</t>
    <phoneticPr fontId="2" type="noConversion"/>
  </si>
  <si>
    <t>순수고발</t>
    <phoneticPr fontId="2" type="noConversion"/>
  </si>
  <si>
    <t>Accusation with</t>
    <phoneticPr fontId="2" type="noConversion"/>
  </si>
  <si>
    <t>administrative</t>
    <phoneticPr fontId="2" type="noConversion"/>
  </si>
  <si>
    <t xml:space="preserve">measures
</t>
    <phoneticPr fontId="12" type="noConversion"/>
  </si>
  <si>
    <t xml:space="preserve">Year  </t>
    <phoneticPr fontId="2" type="noConversion"/>
  </si>
  <si>
    <t>Incineration</t>
    <phoneticPr fontId="2" type="noConversion"/>
  </si>
  <si>
    <t>(B/A)</t>
    <phoneticPr fontId="2" type="noConversion"/>
  </si>
  <si>
    <t>(톤/일)</t>
    <phoneticPr fontId="2" type="noConversion"/>
  </si>
  <si>
    <t xml:space="preserve">연  별  </t>
    <phoneticPr fontId="2" type="noConversion"/>
  </si>
  <si>
    <t>Area</t>
    <phoneticPr fontId="2" type="noConversion"/>
  </si>
  <si>
    <t>Population</t>
    <phoneticPr fontId="2" type="noConversion"/>
  </si>
  <si>
    <t>매립</t>
    <phoneticPr fontId="2" type="noConversion"/>
  </si>
  <si>
    <t>Recycling</t>
    <phoneticPr fontId="2" type="noConversion"/>
  </si>
  <si>
    <t>Generation</t>
    <phoneticPr fontId="2" type="noConversion"/>
  </si>
  <si>
    <t>발생량</t>
    <phoneticPr fontId="2" type="noConversion"/>
  </si>
  <si>
    <t>Carry-over</t>
    <phoneticPr fontId="2" type="noConversion"/>
  </si>
  <si>
    <t> 연    별</t>
    <phoneticPr fontId="2" type="noConversion"/>
  </si>
  <si>
    <r>
      <rPr>
        <sz val="9"/>
        <rFont val="바탕"/>
        <family val="1"/>
        <charset val="129"/>
      </rPr>
      <t xml:space="preserve">연결녹지
</t>
    </r>
    <r>
      <rPr>
        <sz val="9"/>
        <rFont val="Times New Roman"/>
        <family val="1"/>
      </rPr>
      <t>Connection greenlands</t>
    </r>
    <phoneticPr fontId="2" type="noConversion"/>
  </si>
  <si>
    <t>연    별</t>
    <phoneticPr fontId="2" type="noConversion"/>
  </si>
  <si>
    <t xml:space="preserve">대         기  (가스·먼지·매연 및 악취)   </t>
    <phoneticPr fontId="2" type="noConversion"/>
  </si>
  <si>
    <t>Total</t>
    <phoneticPr fontId="2" type="noConversion"/>
  </si>
  <si>
    <t>Class  I</t>
    <phoneticPr fontId="2" type="noConversion"/>
  </si>
  <si>
    <t>Class  II</t>
    <phoneticPr fontId="2" type="noConversion"/>
  </si>
  <si>
    <t>Class  III</t>
    <phoneticPr fontId="2" type="noConversion"/>
  </si>
  <si>
    <t>Class IV</t>
    <phoneticPr fontId="2" type="noConversion"/>
  </si>
  <si>
    <t>Class  V</t>
    <phoneticPr fontId="2" type="noConversion"/>
  </si>
  <si>
    <t>Class I</t>
    <phoneticPr fontId="2" type="noConversion"/>
  </si>
  <si>
    <t>Class III</t>
    <phoneticPr fontId="2" type="noConversion"/>
  </si>
  <si>
    <t>Class  IV</t>
    <phoneticPr fontId="2" type="noConversion"/>
  </si>
  <si>
    <t>계</t>
    <phoneticPr fontId="2" type="noConversion"/>
  </si>
  <si>
    <t>Noise &amp;</t>
    <phoneticPr fontId="2" type="noConversion"/>
  </si>
  <si>
    <t>연    별</t>
    <phoneticPr fontId="2" type="noConversion"/>
  </si>
  <si>
    <t>미원면 구방리 107-1</t>
  </si>
  <si>
    <t>미원면 금관2리 209-2</t>
  </si>
  <si>
    <t>미원면 금관리 342</t>
  </si>
  <si>
    <t>노현</t>
  </si>
  <si>
    <t>문의면 회남문의로 1648</t>
  </si>
  <si>
    <t>미원면 운암리 547-3</t>
  </si>
  <si>
    <t>문의면 대청호반로 875</t>
  </si>
  <si>
    <t>미원면 어암2리 22-2</t>
  </si>
  <si>
    <t>문의면 덕유남계로 234-27</t>
  </si>
  <si>
    <t>강내면 궁현리 223</t>
  </si>
  <si>
    <t>강내면 석화사인길13-51</t>
  </si>
  <si>
    <t>옥산</t>
  </si>
  <si>
    <t>옥산면 미호로 555</t>
  </si>
  <si>
    <t>내수읍 내수4길115</t>
  </si>
  <si>
    <t>내수읍 우산리218-6</t>
  </si>
  <si>
    <t>내수읍 묵방1리317-1</t>
  </si>
  <si>
    <t>내수읍 묵방2리759-2</t>
  </si>
  <si>
    <t>북이면 용계리442-9</t>
  </si>
  <si>
    <t>내수읍 비중리 127-1</t>
  </si>
  <si>
    <t>내수읍 입동리 150-10</t>
  </si>
  <si>
    <t>오창읍 오창제방길 281</t>
  </si>
  <si>
    <t>내수읍 우산2리131-1</t>
  </si>
  <si>
    <t>내수읍 내수3리322-7</t>
  </si>
  <si>
    <t>내수읍 우산2리365-4</t>
  </si>
  <si>
    <t>내수읍 입동리 438-1</t>
  </si>
  <si>
    <t>Air Pollution (gas, dust, soot and bad smell)</t>
    <phoneticPr fontId="2" type="noConversion"/>
  </si>
  <si>
    <t>수         질 (폐    수)   </t>
    <phoneticPr fontId="2" type="noConversion"/>
  </si>
  <si>
    <t xml:space="preserve"> Water pollution (Waste water)</t>
    <phoneticPr fontId="2" type="noConversion"/>
  </si>
  <si>
    <t> Source:Sewage Disposal Division</t>
    <phoneticPr fontId="2" type="noConversion"/>
  </si>
  <si>
    <t>2 0 1 6</t>
    <phoneticPr fontId="2" type="noConversion"/>
  </si>
  <si>
    <t>현도면 하석리 654-1</t>
  </si>
  <si>
    <t>(단위 : 백만원)</t>
    <phoneticPr fontId="2" type="noConversion"/>
  </si>
  <si>
    <t>(Unit : million won)</t>
    <phoneticPr fontId="2" type="noConversion"/>
  </si>
  <si>
    <t>Operation start</t>
    <phoneticPr fontId="2" type="noConversion"/>
  </si>
  <si>
    <t>Cheongju-si</t>
    <phoneticPr fontId="2" type="noConversion"/>
  </si>
  <si>
    <t>Cheongwon-Gun</t>
    <phoneticPr fontId="2" type="noConversion"/>
  </si>
  <si>
    <t>Note:  Annual statistics counted on the basis of average monthly statistics</t>
    <phoneticPr fontId="2" type="noConversion"/>
  </si>
  <si>
    <t>(Unit : %, ton)</t>
    <phoneticPr fontId="2" type="noConversion"/>
  </si>
  <si>
    <t>연   별
월    별</t>
    <phoneticPr fontId="2" type="noConversion"/>
  </si>
  <si>
    <t>자원순환정보시스템-'전국폐기물 발생 및 처리현황'</t>
    <phoneticPr fontId="2" type="noConversion"/>
  </si>
  <si>
    <t>청주시</t>
  </si>
  <si>
    <t>시·군·구</t>
  </si>
  <si>
    <t>폐기물 종류</t>
  </si>
  <si>
    <t>발생내역</t>
  </si>
  <si>
    <t>처리방법</t>
  </si>
  <si>
    <t>최종보관량</t>
  </si>
  <si>
    <t>전년이월량</t>
  </si>
  <si>
    <t>'16년도 발생량</t>
  </si>
  <si>
    <t>기타</t>
  </si>
  <si>
    <t>사업장지정폐기물</t>
  </si>
  <si>
    <t>자원순환정보시스템-'지정폐기물 발생 및 처리현황'</t>
    <phoneticPr fontId="2" type="noConversion"/>
  </si>
  <si>
    <t>2 0 1 6</t>
    <phoneticPr fontId="2" type="noConversion"/>
  </si>
  <si>
    <t>2 0 1 6</t>
    <phoneticPr fontId="2" type="noConversion"/>
  </si>
  <si>
    <t>-</t>
    <phoneticPr fontId="2" type="noConversion"/>
  </si>
  <si>
    <t>2 0 1 7</t>
  </si>
  <si>
    <t>2 0 1 7</t>
    <phoneticPr fontId="2" type="noConversion"/>
  </si>
  <si>
    <t>증ㅇ감</t>
    <phoneticPr fontId="2" type="noConversion"/>
  </si>
  <si>
    <t>인 구(A)</t>
    <phoneticPr fontId="2" type="noConversion"/>
  </si>
  <si>
    <t>청 소 구 역</t>
    <phoneticPr fontId="2" type="noConversion"/>
  </si>
  <si>
    <t>인 구(B)</t>
    <phoneticPr fontId="2" type="noConversion"/>
  </si>
  <si>
    <t>자료：환경정책과, 기후대기과</t>
    <phoneticPr fontId="2" type="noConversion"/>
  </si>
  <si>
    <t>통계DB화 서비스</t>
    <phoneticPr fontId="2" type="noConversion"/>
  </si>
  <si>
    <t>https://www.recycling-info.or.kr/sds/occprocessIndex.do?menuNo=M130302</t>
    <phoneticPr fontId="2" type="noConversion"/>
  </si>
  <si>
    <r>
      <t>국토교통부 도시계획정보</t>
    </r>
    <r>
      <rPr>
        <sz val="11"/>
        <rFont val="돋움"/>
        <family val="3"/>
        <charset val="129"/>
      </rPr>
      <t xml:space="preserve"> 서비스</t>
    </r>
    <phoneticPr fontId="2" type="noConversion"/>
  </si>
  <si>
    <t>http://upis.go.kr/upispweb/statsmgmt/viewListdown.do</t>
    <phoneticPr fontId="83" type="noConversion"/>
  </si>
  <si>
    <t>2 0 1 7</t>
    <phoneticPr fontId="2" type="noConversion"/>
  </si>
  <si>
    <t>17년도 발생량</t>
    <phoneticPr fontId="2" type="noConversion"/>
  </si>
  <si>
    <t>https://www.recycling-info.or.kr/rrs/stat/envStatList.do?menuNo=M13020202</t>
    <phoneticPr fontId="2" type="noConversion"/>
  </si>
  <si>
    <t>https://www.recycling-info.or.kr/rrs/stat/envStatDetail.do?menuNo=M13020201&amp;pageIndex=1&amp;bbsId=BBSMSTR_000000000002&amp;s_nttSj=KEC005&amp;nttId=850&amp;searchBgnDe=&amp;searchEndDe=</t>
    <phoneticPr fontId="2" type="noConversion"/>
  </si>
  <si>
    <t>옥화1</t>
  </si>
  <si>
    <t>미원월룡</t>
  </si>
  <si>
    <t>산덕리</t>
  </si>
  <si>
    <t>소전2리</t>
  </si>
  <si>
    <t>소전지구</t>
  </si>
  <si>
    <t>구룡지구</t>
  </si>
  <si>
    <t>문의</t>
  </si>
  <si>
    <t>묵방3</t>
  </si>
  <si>
    <t>미원면 월용리 234</t>
  </si>
  <si>
    <t>문의면 소전리 73-1</t>
  </si>
  <si>
    <t>-</t>
    <phoneticPr fontId="2" type="noConversion"/>
  </si>
  <si>
    <t>https://www.recycling-info.or.kr/rrs/stat/envStatDetail.do?menuNo=M13020201&amp;pageIndex=1&amp;bbsId=BBSMSTR_000000000002&amp;s_nttSj=KEC005&amp;nttId=850&amp;searchBgnDe=&amp;searchEndDe=</t>
    <phoneticPr fontId="2" type="noConversion"/>
  </si>
  <si>
    <t>자원순환정보시스템-'전국폐기물 발생 및 처리현황'</t>
    <phoneticPr fontId="2" type="noConversion"/>
  </si>
  <si>
    <r>
      <t>2</t>
    </r>
    <r>
      <rPr>
        <sz val="11"/>
        <rFont val="돋움"/>
        <family val="3"/>
        <charset val="129"/>
      </rPr>
      <t>017년부터 자원순환정보시스템</t>
    </r>
    <phoneticPr fontId="2" type="noConversion"/>
  </si>
  <si>
    <t>자료：자원정책과</t>
    <phoneticPr fontId="2" type="noConversion"/>
  </si>
  <si>
    <t>2 0 1 6</t>
    <phoneticPr fontId="2" type="noConversion"/>
  </si>
  <si>
    <t>2 0 1 5</t>
    <phoneticPr fontId="2" type="noConversion"/>
  </si>
  <si>
    <t>2 0 1 4</t>
    <phoneticPr fontId="2" type="noConversion"/>
  </si>
  <si>
    <t>2 0 1 3</t>
    <phoneticPr fontId="72" type="noConversion"/>
  </si>
  <si>
    <t xml:space="preserve"> Heavy equipment</t>
    <phoneticPr fontId="2" type="noConversion"/>
  </si>
  <si>
    <t>중 장 비</t>
    <phoneticPr fontId="2" type="noConversion"/>
  </si>
  <si>
    <t>중 장 비</t>
    <phoneticPr fontId="2" type="noConversion"/>
  </si>
  <si>
    <t>인 원</t>
    <phoneticPr fontId="2" type="noConversion"/>
  </si>
  <si>
    <t>인  원</t>
    <phoneticPr fontId="2" type="noConversion"/>
  </si>
  <si>
    <t>2 0 1 7</t>
    <phoneticPr fontId="2" type="noConversion"/>
  </si>
  <si>
    <t>2 0 1 6</t>
    <phoneticPr fontId="2" type="noConversion"/>
  </si>
  <si>
    <t>Heavy equipment</t>
    <phoneticPr fontId="2" type="noConversion"/>
  </si>
  <si>
    <t>Handcars</t>
    <phoneticPr fontId="2" type="noConversion"/>
  </si>
  <si>
    <t>Motorcars</t>
    <phoneticPr fontId="2" type="noConversion"/>
  </si>
  <si>
    <t>Workers</t>
    <phoneticPr fontId="2" type="noConversion"/>
  </si>
  <si>
    <t>손  수  레</t>
    <phoneticPr fontId="2" type="noConversion"/>
  </si>
  <si>
    <t>인    원</t>
    <phoneticPr fontId="2" type="noConversion"/>
  </si>
  <si>
    <t>Waste Collection and Disposal (cont'd)</t>
    <phoneticPr fontId="2" type="noConversion"/>
  </si>
  <si>
    <t>소작장, 매립장==&gt;중장비</t>
    <phoneticPr fontId="2" type="noConversion"/>
  </si>
  <si>
    <t>자원관리과</t>
    <phoneticPr fontId="2" type="noConversion"/>
  </si>
  <si>
    <t>-</t>
    <phoneticPr fontId="2" type="noConversion"/>
  </si>
  <si>
    <t>Source: Environment Policy Division, Climate and Air Quality Division</t>
    <phoneticPr fontId="2" type="noConversion"/>
  </si>
  <si>
    <t>자료：환경정책과, 기후대기과</t>
    <phoneticPr fontId="2" type="noConversion"/>
  </si>
  <si>
    <t>도매시장관리과</t>
    <phoneticPr fontId="1" type="noConversion"/>
  </si>
  <si>
    <t>-</t>
    <phoneticPr fontId="2" type="noConversion"/>
  </si>
  <si>
    <t>개  소</t>
    <phoneticPr fontId="2" type="noConversion"/>
  </si>
  <si>
    <t>2 0 1 8</t>
  </si>
  <si>
    <t>location</t>
    <phoneticPr fontId="2" type="noConversion"/>
  </si>
  <si>
    <t>민간(대행)</t>
  </si>
  <si>
    <t>KDHST</t>
  </si>
  <si>
    <t>UV</t>
  </si>
  <si>
    <t>금강</t>
  </si>
  <si>
    <t>장기포기</t>
  </si>
  <si>
    <t>남계천</t>
  </si>
  <si>
    <t>미호천</t>
  </si>
  <si>
    <t>PSBR</t>
  </si>
  <si>
    <t>자외선</t>
  </si>
  <si>
    <t>미원천</t>
  </si>
  <si>
    <t>한강</t>
  </si>
  <si>
    <t>산화구</t>
  </si>
  <si>
    <t>등동천</t>
  </si>
  <si>
    <t>대청댐</t>
  </si>
  <si>
    <t>SMMIAR</t>
  </si>
  <si>
    <t>KSMBR</t>
  </si>
  <si>
    <t>2014-05-14</t>
  </si>
  <si>
    <t>선회와류식
 SBR</t>
  </si>
  <si>
    <t>병천천</t>
  </si>
  <si>
    <t>HDF</t>
  </si>
  <si>
    <t>석화천</t>
  </si>
  <si>
    <t>FNR</t>
  </si>
  <si>
    <t>보강천</t>
  </si>
  <si>
    <t>묵방천</t>
  </si>
  <si>
    <t>염소</t>
  </si>
  <si>
    <t>호기성침전지
하수고도처리</t>
  </si>
  <si>
    <t>목편발효칩</t>
  </si>
  <si>
    <t>용두천</t>
  </si>
  <si>
    <t xml:space="preserve">내수읍 묵방리 247-7번지  </t>
  </si>
  <si>
    <t>IC-SBR</t>
  </si>
  <si>
    <t>문의면 구룡리 251-4</t>
  </si>
  <si>
    <t>호기성침전지형고도처리</t>
  </si>
  <si>
    <t>UV소독</t>
  </si>
  <si>
    <t>금강수계</t>
  </si>
  <si>
    <t>KS-MBR</t>
  </si>
  <si>
    <t>한강수계</t>
  </si>
  <si>
    <t>염소소독</t>
  </si>
  <si>
    <t>OAM</t>
  </si>
  <si>
    <t>미원면 미원리 463-2</t>
  </si>
  <si>
    <t>2004-12-14</t>
  </si>
  <si>
    <t>바이오비드</t>
  </si>
  <si>
    <t>HANT</t>
  </si>
  <si>
    <t>미원면 옥화리 109-1</t>
  </si>
  <si>
    <t>미원면 옥화리 159-1</t>
  </si>
  <si>
    <t>KDHST + YM</t>
  </si>
  <si>
    <t>미원면 운암리 363-11</t>
  </si>
  <si>
    <t xml:space="preserve"> 문의면 산덕리 406-2, 406-3 일원 </t>
  </si>
  <si>
    <t>문의면 소전리 661-1</t>
  </si>
  <si>
    <t>KM-SBR</t>
  </si>
  <si>
    <t>남이</t>
  </si>
  <si>
    <t>남이면 부용외천리 1085-42</t>
  </si>
  <si>
    <t>외천천</t>
  </si>
  <si>
    <t>대청댐하류</t>
  </si>
  <si>
    <t>강내면 궁현리 206-13</t>
  </si>
  <si>
    <t>오송읍 서평리 581-24</t>
  </si>
  <si>
    <t>옥산면 신촌리 293</t>
  </si>
  <si>
    <t>CNR 고도처리공법</t>
  </si>
  <si>
    <t>2006-07-21</t>
  </si>
  <si>
    <t>3단접촉폭기</t>
  </si>
  <si>
    <t>2 0 1 9</t>
    <phoneticPr fontId="2" type="noConversion"/>
  </si>
  <si>
    <t>보관량</t>
    <phoneticPr fontId="2" type="noConversion"/>
  </si>
  <si>
    <t>Custody</t>
    <phoneticPr fontId="2" type="noConversion"/>
  </si>
  <si>
    <t>…</t>
  </si>
  <si>
    <t>(단위：㎢, 명, 톤/일, 대,%)</t>
    <phoneticPr fontId="2" type="noConversion"/>
  </si>
  <si>
    <t>6. 쓰레기 수거</t>
    <phoneticPr fontId="2" type="noConversion"/>
  </si>
  <si>
    <t>6. Waste Collection and Disposal</t>
    <phoneticPr fontId="2" type="noConversion"/>
  </si>
  <si>
    <t>6. 쓰레기 수거 (계속)</t>
    <phoneticPr fontId="2" type="noConversion"/>
  </si>
  <si>
    <t>7. 생활폐기물 매립지</t>
    <phoneticPr fontId="2" type="noConversion"/>
  </si>
  <si>
    <t>9. 공공하수 처리시설</t>
    <phoneticPr fontId="2" type="noConversion"/>
  </si>
  <si>
    <t>10. 시 설 녹 지 현 황</t>
    <phoneticPr fontId="2" type="noConversion"/>
  </si>
  <si>
    <t>2 0 1 9</t>
  </si>
  <si>
    <t>2 0 2 0</t>
  </si>
  <si>
    <t>2 0 2 0</t>
    <phoneticPr fontId="2" type="noConversion"/>
  </si>
  <si>
    <t xml:space="preserve">2 0 1 9 </t>
  </si>
  <si>
    <t>지도점검 대상</t>
    <phoneticPr fontId="2" type="noConversion"/>
  </si>
  <si>
    <t>Number of</t>
    <phoneticPr fontId="2" type="noConversion"/>
  </si>
  <si>
    <t>facilities</t>
    <phoneticPr fontId="2" type="noConversion"/>
  </si>
  <si>
    <t>Number of</t>
    <phoneticPr fontId="2" type="noConversion"/>
  </si>
  <si>
    <t>inspected</t>
    <phoneticPr fontId="2" type="noConversion"/>
  </si>
  <si>
    <t>facilities</t>
    <phoneticPr fontId="2" type="noConversion"/>
  </si>
  <si>
    <t>violating</t>
    <phoneticPr fontId="2" type="noConversion"/>
  </si>
  <si>
    <t>Administrative measures taken</t>
    <phoneticPr fontId="2" type="noConversion"/>
  </si>
  <si>
    <t xml:space="preserve">조  치  사  항    </t>
    <phoneticPr fontId="2" type="noConversion"/>
  </si>
  <si>
    <t>Temporary
Suspension</t>
    <phoneticPr fontId="2" type="noConversion"/>
  </si>
  <si>
    <t>Accusation</t>
    <phoneticPr fontId="2" type="noConversion"/>
  </si>
  <si>
    <t>Abolish</t>
    <phoneticPr fontId="2" type="noConversion"/>
  </si>
  <si>
    <t>Correction 
order</t>
    <phoneticPr fontId="2" type="noConversion"/>
  </si>
  <si>
    <t>Ban</t>
    <phoneticPr fontId="2" type="noConversion"/>
  </si>
  <si>
    <t xml:space="preserve">      2) 2016년도에 배출부과금 부과업무 일부가 충북도에서 이관됨에 따라 부과 및 징수금액 증가</t>
    <phoneticPr fontId="2" type="noConversion"/>
  </si>
  <si>
    <t xml:space="preserve">주 : 1) 기준시점 표기   </t>
    <phoneticPr fontId="2" type="noConversion"/>
  </si>
  <si>
    <t xml:space="preserve">Note : 1) Specify the reference time </t>
    <phoneticPr fontId="2" type="noConversion"/>
  </si>
  <si>
    <t>Sulfur dioxide</t>
  </si>
  <si>
    <t>Carbon Monoxide</t>
  </si>
  <si>
    <t xml:space="preserve">Nitrogen Dioxide </t>
  </si>
  <si>
    <t>Ozone</t>
  </si>
  <si>
    <t>Administrative district</t>
    <phoneticPr fontId="2" type="noConversion"/>
  </si>
  <si>
    <t>Waste-collected area</t>
    <phoneticPr fontId="2" type="noConversion"/>
  </si>
  <si>
    <t>주: 1) 해양환경관리법 시행규칙에 따라 수산물가공 잔재물, 어패류 등만 해당</t>
    <phoneticPr fontId="2" type="noConversion"/>
  </si>
  <si>
    <t xml:space="preserve">Note: 1) Including only waste from fish, product processing, fish and shellfish, etc, according </t>
    <phoneticPr fontId="2" type="noConversion"/>
  </si>
  <si>
    <t>to the enforcement regulation of the Marine Environment Act</t>
  </si>
  <si>
    <t>Municipal Waste Landfills</t>
    <phoneticPr fontId="2" type="noConversion"/>
  </si>
  <si>
    <t xml:space="preserve">Landfill sites </t>
    <phoneticPr fontId="2" type="noConversion"/>
  </si>
  <si>
    <t>Landfill area</t>
    <phoneticPr fontId="2" type="noConversion"/>
  </si>
  <si>
    <t xml:space="preserve">Already landfilled capacity </t>
    <phoneticPr fontId="2" type="noConversion"/>
  </si>
  <si>
    <t xml:space="preserve">Remaining landfill capacity </t>
    <phoneticPr fontId="2" type="noConversion"/>
  </si>
  <si>
    <t>Carry-over from previous year</t>
    <phoneticPr fontId="2" type="noConversion"/>
  </si>
  <si>
    <t>Generation in current year</t>
    <phoneticPr fontId="2" type="noConversion"/>
  </si>
  <si>
    <t>Note : Waste recycling rate = (B)/(A)*100</t>
  </si>
  <si>
    <t>시설용량 (㎥/일)</t>
    <phoneticPr fontId="2" type="noConversion"/>
  </si>
  <si>
    <t>연계처리량(㎥ /일)
(500㎥/일 이상/미만)</t>
    <phoneticPr fontId="2" type="noConversion"/>
  </si>
  <si>
    <t>Project fee
(Million won)</t>
    <phoneticPr fontId="2" type="noConversion"/>
  </si>
  <si>
    <t>River
basin</t>
    <phoneticPr fontId="2" type="noConversion"/>
  </si>
  <si>
    <t>Excreta</t>
    <phoneticPr fontId="2" type="noConversion"/>
  </si>
  <si>
    <t>-</t>
    <phoneticPr fontId="2" type="noConversion"/>
  </si>
  <si>
    <t>5. 소음도</t>
    <phoneticPr fontId="2" type="noConversion"/>
  </si>
  <si>
    <t>Noise Level</t>
    <phoneticPr fontId="2" type="noConversion"/>
  </si>
  <si>
    <t xml:space="preserve"> ○ 가지역 : 녹지, 주거전용, 종합병원, 학교   나지역 : 주거, 준주거지역   다지역 : 상업, 준공업지역   라지역 : 공업,전용공업지역</t>
  </si>
  <si>
    <t xml:space="preserve">     Area"A" : Green zone, Exclusively residential zone, General hospital, School    Area "B" : Residential , Semi-residence zone</t>
  </si>
  <si>
    <t xml:space="preserve">     Area"C" : Commercial, Semi-industrial zone   Area"D" : Industrial, Exclusively industrial zone</t>
  </si>
  <si>
    <t xml:space="preserve"> ○ 시간대별 낮과 밤구분 : 낮(06:00 ∼22:00), 밤(22:00 ∼06:00)</t>
  </si>
  <si>
    <t>자료：환경부, 주요도시 환경소음도 현황</t>
    <phoneticPr fontId="2" type="noConversion"/>
  </si>
  <si>
    <r>
      <t>Source</t>
    </r>
    <r>
      <rPr>
        <sz val="9"/>
        <color indexed="8"/>
        <rFont val="바탕"/>
        <family val="1"/>
        <charset val="129"/>
      </rPr>
      <t>：</t>
    </r>
    <r>
      <rPr>
        <sz val="9"/>
        <color indexed="8"/>
        <rFont val="Times New Roman"/>
        <family val="1"/>
      </rPr>
      <t>Ministry of Environment</t>
    </r>
    <phoneticPr fontId="2" type="noConversion"/>
  </si>
  <si>
    <t>-</t>
    <phoneticPr fontId="2" type="noConversion"/>
  </si>
  <si>
    <t>이목</t>
  </si>
  <si>
    <t>낭성면 호정리 650-6</t>
  </si>
  <si>
    <t>SBR계열
ESSA</t>
  </si>
  <si>
    <t>감천</t>
  </si>
  <si>
    <t>달천</t>
  </si>
  <si>
    <t>9. 공공하수 처리시설(계속)</t>
    <phoneticPr fontId="2" type="noConversion"/>
  </si>
  <si>
    <t>자료 : 「도시계획현황」 한국국토정보공사</t>
    <phoneticPr fontId="2" type="noConversion"/>
  </si>
  <si>
    <t>Source : Korea Land and Geospatial Informatix Corporation</t>
    <phoneticPr fontId="2" type="noConversion"/>
  </si>
  <si>
    <r>
      <t>(Unit</t>
    </r>
    <r>
      <rPr>
        <sz val="9"/>
        <rFont val="바탕"/>
        <family val="1"/>
        <charset val="129"/>
      </rPr>
      <t>：</t>
    </r>
    <r>
      <rPr>
        <sz val="9"/>
        <rFont val="Times New Roman"/>
        <family val="1"/>
      </rPr>
      <t>number(place))</t>
    </r>
    <phoneticPr fontId="2" type="noConversion"/>
  </si>
  <si>
    <r>
      <t xml:space="preserve">1  </t>
    </r>
    <r>
      <rPr>
        <sz val="9"/>
        <rFont val="바탕"/>
        <family val="1"/>
        <charset val="129"/>
      </rPr>
      <t>종</t>
    </r>
    <phoneticPr fontId="2" type="noConversion"/>
  </si>
  <si>
    <r>
      <t xml:space="preserve">2  </t>
    </r>
    <r>
      <rPr>
        <sz val="9"/>
        <rFont val="바탕"/>
        <family val="1"/>
        <charset val="129"/>
      </rPr>
      <t>종</t>
    </r>
    <phoneticPr fontId="2" type="noConversion"/>
  </si>
  <si>
    <r>
      <t xml:space="preserve">3  </t>
    </r>
    <r>
      <rPr>
        <sz val="9"/>
        <rFont val="바탕"/>
        <family val="1"/>
        <charset val="129"/>
      </rPr>
      <t>종</t>
    </r>
    <phoneticPr fontId="2" type="noConversion"/>
  </si>
  <si>
    <r>
      <t xml:space="preserve">4  </t>
    </r>
    <r>
      <rPr>
        <sz val="9"/>
        <rFont val="바탕"/>
        <family val="1"/>
        <charset val="129"/>
      </rPr>
      <t>종</t>
    </r>
    <phoneticPr fontId="2" type="noConversion"/>
  </si>
  <si>
    <r>
      <t xml:space="preserve">5  </t>
    </r>
    <r>
      <rPr>
        <sz val="9"/>
        <rFont val="바탕"/>
        <family val="1"/>
        <charset val="129"/>
      </rPr>
      <t>종</t>
    </r>
    <phoneticPr fontId="2" type="noConversion"/>
  </si>
  <si>
    <r>
      <t xml:space="preserve">1 </t>
    </r>
    <r>
      <rPr>
        <sz val="9"/>
        <rFont val="바탕"/>
        <family val="1"/>
        <charset val="129"/>
      </rPr>
      <t>종</t>
    </r>
    <phoneticPr fontId="2" type="noConversion"/>
  </si>
  <si>
    <r>
      <t xml:space="preserve">2 </t>
    </r>
    <r>
      <rPr>
        <sz val="9"/>
        <rFont val="바탕"/>
        <family val="1"/>
        <charset val="129"/>
      </rPr>
      <t>종</t>
    </r>
    <phoneticPr fontId="2" type="noConversion"/>
  </si>
  <si>
    <r>
      <t xml:space="preserve">3 </t>
    </r>
    <r>
      <rPr>
        <sz val="9"/>
        <rFont val="바탕"/>
        <family val="1"/>
        <charset val="129"/>
      </rPr>
      <t>종</t>
    </r>
    <phoneticPr fontId="2" type="noConversion"/>
  </si>
  <si>
    <r>
      <t>4</t>
    </r>
    <r>
      <rPr>
        <sz val="9"/>
        <rFont val="바탕"/>
        <family val="1"/>
        <charset val="129"/>
      </rPr>
      <t>종</t>
    </r>
    <phoneticPr fontId="2" type="noConversion"/>
  </si>
  <si>
    <r>
      <t xml:space="preserve">5 </t>
    </r>
    <r>
      <rPr>
        <sz val="9"/>
        <rFont val="바탕"/>
        <family val="1"/>
        <charset val="129"/>
      </rPr>
      <t>종</t>
    </r>
    <phoneticPr fontId="2" type="noConversion"/>
  </si>
  <si>
    <r>
      <rPr>
        <sz val="7"/>
        <rFont val="바탕"/>
        <family val="1"/>
        <charset val="129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  <charset val="129"/>
      </rPr>
      <t>청주시</t>
    </r>
    <phoneticPr fontId="2" type="noConversion"/>
  </si>
  <si>
    <r>
      <t>(Unit</t>
    </r>
    <r>
      <rPr>
        <sz val="9"/>
        <rFont val="바탕"/>
        <family val="1"/>
        <charset val="129"/>
      </rPr>
      <t>：</t>
    </r>
    <r>
      <rPr>
        <sz val="9"/>
        <rFont val="Times New Roman"/>
        <family val="1"/>
      </rPr>
      <t>place, case)</t>
    </r>
    <phoneticPr fontId="2" type="noConversion"/>
  </si>
  <si>
    <r>
      <t xml:space="preserve">   병과 고발</t>
    </r>
    <r>
      <rPr>
        <vertAlign val="superscript"/>
        <sz val="9"/>
        <rFont val="바탕"/>
        <family val="1"/>
        <charset val="129"/>
      </rPr>
      <t xml:space="preserve"> 1)</t>
    </r>
    <phoneticPr fontId="2" type="noConversion"/>
  </si>
  <si>
    <r>
      <t>기  타</t>
    </r>
    <r>
      <rPr>
        <vertAlign val="superscript"/>
        <sz val="9"/>
        <rFont val="바탕"/>
        <family val="1"/>
        <charset val="129"/>
      </rPr>
      <t xml:space="preserve"> 2)</t>
    </r>
    <phoneticPr fontId="2" type="noConversion"/>
  </si>
  <si>
    <t xml:space="preserve">Licence withdraw </t>
    <phoneticPr fontId="2" type="noConversion"/>
  </si>
  <si>
    <r>
      <rPr>
        <sz val="7"/>
        <rFont val="바탕"/>
        <family val="1"/>
        <charset val="129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  <charset val="129"/>
      </rPr>
      <t>청주시</t>
    </r>
    <phoneticPr fontId="2" type="noConversion"/>
  </si>
  <si>
    <r>
      <rPr>
        <sz val="7"/>
        <rFont val="바탕"/>
        <family val="1"/>
        <charset val="129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  <charset val="129"/>
      </rPr>
      <t>청원군</t>
    </r>
    <phoneticPr fontId="2" type="noConversion"/>
  </si>
  <si>
    <r>
      <t>주</t>
    </r>
    <r>
      <rPr>
        <sz val="9"/>
        <rFont val="Times New Roman"/>
        <family val="1"/>
      </rPr>
      <t xml:space="preserve">:  1) </t>
    </r>
    <r>
      <rPr>
        <sz val="9"/>
        <rFont val="바탕"/>
        <family val="1"/>
        <charset val="129"/>
      </rPr>
      <t>병과고발은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행정처분과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고발이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병행된것</t>
    </r>
    <phoneticPr fontId="12" type="noConversion"/>
  </si>
  <si>
    <r>
      <rPr>
        <sz val="9"/>
        <rFont val="Times New Roman"/>
        <family val="1"/>
      </rPr>
      <t>Note : 1) Referring to accusations being placed in parallel with an administrative measure</t>
    </r>
    <r>
      <rPr>
        <sz val="11"/>
        <rFont val="돋움"/>
        <family val="3"/>
        <charset val="129"/>
      </rPr>
      <t xml:space="preserve"> </t>
    </r>
    <phoneticPr fontId="2" type="noConversion"/>
  </si>
  <si>
    <r>
      <t xml:space="preserve">      2) </t>
    </r>
    <r>
      <rPr>
        <sz val="9"/>
        <rFont val="바탕"/>
        <family val="1"/>
        <charset val="129"/>
      </rPr>
      <t>행정처분내역중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이전명령은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기타에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포함</t>
    </r>
    <phoneticPr fontId="12" type="noConversion"/>
  </si>
  <si>
    <r>
      <t xml:space="preserve">      3) </t>
    </r>
    <r>
      <rPr>
        <sz val="9"/>
        <rFont val="바탕"/>
        <family val="1"/>
        <charset val="129"/>
      </rPr>
      <t>소음진동은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제외됨</t>
    </r>
    <phoneticPr fontId="12" type="noConversion"/>
  </si>
  <si>
    <t xml:space="preserve">2. Inspection and Administrative Measures for Environmental Pollutant Emitting Facilities </t>
    <phoneticPr fontId="2" type="noConversion"/>
  </si>
  <si>
    <r>
      <rPr>
        <b/>
        <sz val="16"/>
        <rFont val="바탕"/>
        <family val="1"/>
        <charset val="129"/>
      </rPr>
      <t xml:space="preserve">3. 배출부과금 부과 및 징수현황                         </t>
    </r>
    <r>
      <rPr>
        <b/>
        <sz val="14"/>
        <rFont val="바탕"/>
        <family val="1"/>
        <charset val="129"/>
      </rPr>
      <t xml:space="preserve">                           Imposition and Collection of Emission Charges</t>
    </r>
    <phoneticPr fontId="50" type="noConversion"/>
  </si>
  <si>
    <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  <charset val="129"/>
      </rPr>
      <t>환경정책과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  <charset val="129"/>
      </rPr>
      <t>기후대기과</t>
    </r>
    <phoneticPr fontId="12" type="noConversion"/>
  </si>
  <si>
    <r>
      <rPr>
        <b/>
        <sz val="16"/>
        <rFont val="바탕"/>
        <family val="1"/>
        <charset val="129"/>
      </rPr>
      <t>4. 대기오염</t>
    </r>
    <r>
      <rPr>
        <b/>
        <sz val="14"/>
        <rFont val="바탕"/>
        <family val="1"/>
        <charset val="129"/>
      </rPr>
      <t xml:space="preserve">
Air Pollutant Emissions</t>
    </r>
    <phoneticPr fontId="50" type="noConversion"/>
  </si>
  <si>
    <r>
      <t xml:space="preserve"> 1</t>
    </r>
    <r>
      <rPr>
        <sz val="9"/>
        <rFont val="바탕"/>
        <family val="1"/>
        <charset val="129"/>
      </rPr>
      <t>월</t>
    </r>
    <r>
      <rPr>
        <sz val="9"/>
        <rFont val="Times New Roman"/>
        <family val="1"/>
      </rPr>
      <t xml:space="preserve">   Jan</t>
    </r>
    <phoneticPr fontId="50" type="noConversion"/>
  </si>
  <si>
    <r>
      <t xml:space="preserve"> 2</t>
    </r>
    <r>
      <rPr>
        <sz val="9"/>
        <rFont val="바탕"/>
        <family val="1"/>
        <charset val="129"/>
      </rPr>
      <t>월</t>
    </r>
    <r>
      <rPr>
        <sz val="9"/>
        <rFont val="Times New Roman"/>
        <family val="1"/>
      </rPr>
      <t xml:space="preserve">   Feb</t>
    </r>
    <phoneticPr fontId="50" type="noConversion"/>
  </si>
  <si>
    <t>Ultra-fine dust(PM2.5)</t>
    <phoneticPr fontId="2" type="noConversion"/>
  </si>
  <si>
    <r>
      <t>아황산가스</t>
    </r>
    <r>
      <rPr>
        <sz val="8"/>
        <rFont val="Times New Roman"/>
        <family val="1"/>
      </rPr>
      <t>(SO</t>
    </r>
    <r>
      <rPr>
        <sz val="8"/>
        <rFont val="바탕"/>
        <family val="1"/>
        <charset val="129"/>
      </rPr>
      <t>₂</t>
    </r>
    <r>
      <rPr>
        <sz val="8"/>
        <rFont val="Times New Roman"/>
        <family val="1"/>
      </rPr>
      <t>)</t>
    </r>
    <phoneticPr fontId="2" type="noConversion"/>
  </si>
  <si>
    <r>
      <t>일산화탄소</t>
    </r>
    <r>
      <rPr>
        <sz val="8"/>
        <rFont val="Times New Roman"/>
        <family val="1"/>
      </rPr>
      <t>(CO)</t>
    </r>
    <phoneticPr fontId="2" type="noConversion"/>
  </si>
  <si>
    <r>
      <t>이산화질소</t>
    </r>
    <r>
      <rPr>
        <sz val="8"/>
        <rFont val="Times New Roman"/>
        <family val="1"/>
      </rPr>
      <t>(NO</t>
    </r>
    <r>
      <rPr>
        <sz val="8"/>
        <rFont val="바탕"/>
        <family val="1"/>
        <charset val="129"/>
      </rPr>
      <t>₂</t>
    </r>
    <r>
      <rPr>
        <sz val="8"/>
        <rFont val="Times New Roman"/>
        <family val="1"/>
      </rPr>
      <t>)</t>
    </r>
    <phoneticPr fontId="2" type="noConversion"/>
  </si>
  <si>
    <r>
      <t>미세먼지(</t>
    </r>
    <r>
      <rPr>
        <sz val="8"/>
        <rFont val="tim"/>
        <family val="1"/>
      </rPr>
      <t>PM10</t>
    </r>
    <r>
      <rPr>
        <sz val="8"/>
        <rFont val="바탕"/>
        <family val="1"/>
        <charset val="129"/>
      </rPr>
      <t>)</t>
    </r>
    <phoneticPr fontId="50" type="noConversion"/>
  </si>
  <si>
    <r>
      <t>초미세먼지(</t>
    </r>
    <r>
      <rPr>
        <sz val="8"/>
        <rFont val="time"/>
        <family val="1"/>
      </rPr>
      <t>PM2.5</t>
    </r>
    <r>
      <rPr>
        <sz val="8"/>
        <rFont val="바탕"/>
        <family val="1"/>
        <charset val="129"/>
      </rPr>
      <t>)</t>
    </r>
    <phoneticPr fontId="2" type="noConversion"/>
  </si>
  <si>
    <r>
      <t>오존</t>
    </r>
    <r>
      <rPr>
        <sz val="8"/>
        <rFont val="Times New Roman"/>
        <family val="1"/>
      </rPr>
      <t>(O</t>
    </r>
    <r>
      <rPr>
        <sz val="8"/>
        <rFont val="바탕"/>
        <family val="1"/>
        <charset val="129"/>
      </rPr>
      <t>₃</t>
    </r>
    <r>
      <rPr>
        <sz val="8"/>
        <rFont val="Times New Roman"/>
        <family val="1"/>
      </rPr>
      <t>)</t>
    </r>
    <phoneticPr fontId="2" type="noConversion"/>
  </si>
  <si>
    <r>
      <t>(</t>
    </r>
    <r>
      <rPr>
        <sz val="8"/>
        <rFont val="바탕체"/>
        <family val="1"/>
        <charset val="129"/>
      </rPr>
      <t>㎍</t>
    </r>
    <r>
      <rPr>
        <sz val="8"/>
        <rFont val="Times New Roman"/>
        <family val="1"/>
      </rPr>
      <t>/</t>
    </r>
    <r>
      <rPr>
        <sz val="8"/>
        <rFont val="바탕체"/>
        <family val="1"/>
        <charset val="129"/>
      </rPr>
      <t>㎥</t>
    </r>
    <r>
      <rPr>
        <sz val="8"/>
        <rFont val="Times New Roman"/>
        <family val="1"/>
      </rPr>
      <t xml:space="preserve"> )/year</t>
    </r>
    <phoneticPr fontId="2" type="noConversion"/>
  </si>
  <si>
    <r>
      <t>(</t>
    </r>
    <r>
      <rPr>
        <sz val="8"/>
        <rFont val="바탕체"/>
        <family val="1"/>
        <charset val="129"/>
      </rPr>
      <t>㎍</t>
    </r>
    <r>
      <rPr>
        <sz val="8"/>
        <rFont val="Times New Roman"/>
        <family val="1"/>
      </rPr>
      <t>/</t>
    </r>
    <r>
      <rPr>
        <sz val="8"/>
        <rFont val="바탕체"/>
        <family val="1"/>
        <charset val="129"/>
      </rPr>
      <t>㎥</t>
    </r>
    <r>
      <rPr>
        <sz val="8"/>
        <rFont val="Times New Roman"/>
        <family val="1"/>
      </rPr>
      <t xml:space="preserve"> )/year</t>
    </r>
    <phoneticPr fontId="2" type="noConversion"/>
  </si>
  <si>
    <t>(단위 : Leg dB(A))</t>
    <phoneticPr fontId="2" type="noConversion"/>
  </si>
  <si>
    <t>(Unit : leg dB(A))</t>
    <phoneticPr fontId="2" type="noConversion"/>
  </si>
  <si>
    <r>
      <t xml:space="preserve">연  별
</t>
    </r>
    <r>
      <rPr>
        <sz val="9"/>
        <rFont val="Times New Roman"/>
        <family val="1"/>
      </rPr>
      <t>Year</t>
    </r>
    <r>
      <rPr>
        <sz val="9"/>
        <rFont val="바탕"/>
        <family val="1"/>
        <charset val="129"/>
      </rPr>
      <t xml:space="preserve">  </t>
    </r>
    <phoneticPr fontId="2" type="noConversion"/>
  </si>
  <si>
    <r>
      <t xml:space="preserve">일   반   지  역 (낮 시간대 </t>
    </r>
    <r>
      <rPr>
        <sz val="9"/>
        <rFont val="ti"/>
        <family val="1"/>
      </rPr>
      <t>06:00~22:00</t>
    </r>
    <r>
      <rPr>
        <sz val="9"/>
        <rFont val="바탕"/>
        <family val="1"/>
        <charset val="129"/>
      </rPr>
      <t xml:space="preserve">) 
</t>
    </r>
    <r>
      <rPr>
        <sz val="9"/>
        <rFont val="tim"/>
        <family val="1"/>
      </rPr>
      <t>General area (Day times 06:00~22:00)</t>
    </r>
    <phoneticPr fontId="2" type="noConversion"/>
  </si>
  <si>
    <r>
      <t xml:space="preserve">도 로 변 지 역 (낮 시간대 </t>
    </r>
    <r>
      <rPr>
        <sz val="9"/>
        <rFont val="ti"/>
        <family val="1"/>
      </rPr>
      <t>06:00~22:00</t>
    </r>
    <r>
      <rPr>
        <sz val="9"/>
        <rFont val="바탕"/>
        <family val="1"/>
        <charset val="129"/>
      </rPr>
      <t xml:space="preserve">)
</t>
    </r>
    <r>
      <rPr>
        <sz val="9"/>
        <rFont val="tim"/>
        <family val="1"/>
      </rPr>
      <t>Roadside area (Day times 06:00~22:00)</t>
    </r>
    <phoneticPr fontId="2" type="noConversion"/>
  </si>
  <si>
    <r>
      <rPr>
        <sz val="9"/>
        <rFont val="바탕"/>
        <family val="1"/>
        <charset val="129"/>
      </rPr>
      <t xml:space="preserve">가
</t>
    </r>
    <r>
      <rPr>
        <sz val="9"/>
        <rFont val="Times New Roman"/>
        <family val="1"/>
      </rPr>
      <t>Ga Area</t>
    </r>
    <phoneticPr fontId="2" type="noConversion"/>
  </si>
  <si>
    <r>
      <rPr>
        <sz val="9"/>
        <rFont val="바탕"/>
        <family val="1"/>
        <charset val="129"/>
      </rPr>
      <t xml:space="preserve">나
</t>
    </r>
    <r>
      <rPr>
        <sz val="9"/>
        <rFont val="Times New Roman"/>
        <family val="1"/>
      </rPr>
      <t xml:space="preserve"> Na Area</t>
    </r>
    <phoneticPr fontId="2" type="noConversion"/>
  </si>
  <si>
    <r>
      <rPr>
        <sz val="9"/>
        <rFont val="바탕"/>
        <family val="1"/>
        <charset val="129"/>
      </rPr>
      <t xml:space="preserve">다
</t>
    </r>
    <r>
      <rPr>
        <sz val="9"/>
        <rFont val="Times New Roman"/>
        <family val="1"/>
      </rPr>
      <t>Da Area</t>
    </r>
    <phoneticPr fontId="2" type="noConversion"/>
  </si>
  <si>
    <r>
      <rPr>
        <sz val="9"/>
        <rFont val="바탕"/>
        <family val="1"/>
        <charset val="129"/>
      </rPr>
      <t xml:space="preserve">라
</t>
    </r>
    <r>
      <rPr>
        <sz val="9"/>
        <rFont val="Times New Roman"/>
        <family val="1"/>
      </rPr>
      <t>Ra Area</t>
    </r>
    <phoneticPr fontId="2" type="noConversion"/>
  </si>
  <si>
    <r>
      <rPr>
        <sz val="9"/>
        <rFont val="바탕"/>
        <family val="1"/>
        <charset val="129"/>
      </rPr>
      <t xml:space="preserve">다
</t>
    </r>
    <r>
      <rPr>
        <sz val="9"/>
        <rFont val="Times New Roman"/>
        <family val="1"/>
      </rPr>
      <t>Da Area</t>
    </r>
    <phoneticPr fontId="2" type="noConversion"/>
  </si>
  <si>
    <r>
      <t xml:space="preserve">일   반   지  역  (밤 시간대 </t>
    </r>
    <r>
      <rPr>
        <sz val="9"/>
        <rFont val="tim"/>
        <family val="1"/>
      </rPr>
      <t>22:00~06:00</t>
    </r>
    <r>
      <rPr>
        <sz val="9"/>
        <rFont val="바탕"/>
        <family val="1"/>
        <charset val="129"/>
      </rPr>
      <t xml:space="preserve">)
</t>
    </r>
    <r>
      <rPr>
        <sz val="9"/>
        <rFont val="tim"/>
        <family val="1"/>
      </rPr>
      <t>General area (Night times 22:00~06:00)</t>
    </r>
    <phoneticPr fontId="2" type="noConversion"/>
  </si>
  <si>
    <r>
      <t xml:space="preserve">도 로 변 지 역  (밤 시간대 </t>
    </r>
    <r>
      <rPr>
        <sz val="9"/>
        <rFont val="tim"/>
        <family val="1"/>
      </rPr>
      <t>22:00~06:00</t>
    </r>
    <r>
      <rPr>
        <sz val="9"/>
        <rFont val="바탕"/>
        <family val="1"/>
        <charset val="129"/>
      </rPr>
      <t xml:space="preserve">)
</t>
    </r>
    <r>
      <rPr>
        <sz val="9"/>
        <rFont val="tim"/>
        <family val="1"/>
      </rPr>
      <t>Roadside area (Night times 22:00~06:00)</t>
    </r>
    <phoneticPr fontId="2" type="noConversion"/>
  </si>
  <si>
    <r>
      <rPr>
        <sz val="9"/>
        <rFont val="바탕"/>
        <family val="1"/>
        <charset val="129"/>
      </rPr>
      <t xml:space="preserve">나
</t>
    </r>
    <r>
      <rPr>
        <sz val="9"/>
        <rFont val="Times New Roman"/>
        <family val="1"/>
      </rPr>
      <t xml:space="preserve"> Na Area</t>
    </r>
    <phoneticPr fontId="2" type="noConversion"/>
  </si>
  <si>
    <t>재활용</t>
    <phoneticPr fontId="2" type="noConversion"/>
  </si>
  <si>
    <t xml:space="preserve">       Cheongwon-Gun</t>
    <phoneticPr fontId="2" type="noConversion"/>
  </si>
  <si>
    <t xml:space="preserve">       Cheongju-si</t>
    <phoneticPr fontId="2" type="noConversion"/>
  </si>
  <si>
    <r>
      <t>(Unit</t>
    </r>
    <r>
      <rPr>
        <sz val="9"/>
        <rFont val="바탕"/>
        <family val="1"/>
        <charset val="129"/>
      </rPr>
      <t>：㎢</t>
    </r>
    <r>
      <rPr>
        <sz val="9"/>
        <rFont val="Times New Roman"/>
        <family val="1"/>
      </rPr>
      <t>, person, ton/day, each, %)</t>
    </r>
    <phoneticPr fontId="2" type="noConversion"/>
  </si>
  <si>
    <r>
      <t>(Unit</t>
    </r>
    <r>
      <rPr>
        <sz val="9"/>
        <rFont val="바탕"/>
        <family val="1"/>
        <charset val="129"/>
      </rPr>
      <t>：㎢</t>
    </r>
    <r>
      <rPr>
        <sz val="9"/>
        <rFont val="Times New Roman"/>
        <family val="1"/>
      </rPr>
      <t>, person, ton/day, each, %)</t>
    </r>
    <phoneticPr fontId="2" type="noConversion"/>
  </si>
  <si>
    <r>
      <t>행 정 구 역</t>
    </r>
    <r>
      <rPr>
        <sz val="9"/>
        <color indexed="8"/>
        <rFont val="Times New Roman"/>
        <family val="1"/>
      </rPr>
      <t/>
    </r>
    <phoneticPr fontId="2" type="noConversion"/>
  </si>
  <si>
    <r>
      <t>배출량(</t>
    </r>
    <r>
      <rPr>
        <sz val="9"/>
        <rFont val="Times New Roman"/>
        <family val="1"/>
      </rPr>
      <t>C</t>
    </r>
    <r>
      <rPr>
        <sz val="9"/>
        <rFont val="바탕"/>
        <family val="1"/>
        <charset val="129"/>
      </rPr>
      <t xml:space="preserve">) </t>
    </r>
    <phoneticPr fontId="2" type="noConversion"/>
  </si>
  <si>
    <r>
      <t>처 리 량(</t>
    </r>
    <r>
      <rPr>
        <sz val="9"/>
        <rFont val="Times New Roman"/>
        <family val="1"/>
      </rPr>
      <t>D</t>
    </r>
    <r>
      <rPr>
        <sz val="9"/>
        <rFont val="바탕"/>
        <family val="1"/>
        <charset val="129"/>
      </rPr>
      <t>)</t>
    </r>
    <phoneticPr fontId="2" type="noConversion"/>
  </si>
  <si>
    <r>
      <t>처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  <charset val="129"/>
      </rPr>
      <t>리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  <charset val="129"/>
      </rPr>
      <t>방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  <charset val="129"/>
      </rPr>
      <t>법</t>
    </r>
    <r>
      <rPr>
        <sz val="9"/>
        <rFont val="Times New Roman"/>
        <family val="1"/>
      </rPr>
      <t xml:space="preserve">       By type of waste disposal</t>
    </r>
    <phoneticPr fontId="2" type="noConversion"/>
  </si>
  <si>
    <r>
      <t xml:space="preserve">처      리      방      법       </t>
    </r>
    <r>
      <rPr>
        <sz val="9"/>
        <rFont val="Times New Roman"/>
        <family val="1"/>
      </rPr>
      <t>By type of waste disposal</t>
    </r>
    <phoneticPr fontId="2" type="noConversion"/>
  </si>
  <si>
    <r>
      <rPr>
        <sz val="9"/>
        <rFont val="바탕"/>
        <family val="1"/>
        <charset val="129"/>
      </rPr>
      <t>처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  <charset val="129"/>
      </rPr>
      <t>리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  <charset val="129"/>
      </rPr>
      <t>방</t>
    </r>
    <r>
      <rPr>
        <sz val="9"/>
        <rFont val="Times New Roman"/>
        <family val="1"/>
      </rPr>
      <t xml:space="preserve">      </t>
    </r>
    <r>
      <rPr>
        <sz val="9"/>
        <rFont val="바탕"/>
        <family val="1"/>
        <charset val="129"/>
      </rPr>
      <t>법</t>
    </r>
    <r>
      <rPr>
        <sz val="9"/>
        <rFont val="Times New Roman"/>
        <family val="1"/>
      </rPr>
      <t>        By type of waste disposal</t>
    </r>
    <phoneticPr fontId="2" type="noConversion"/>
  </si>
  <si>
    <r>
      <t xml:space="preserve">폐    기    물  (톤/일)   </t>
    </r>
    <r>
      <rPr>
        <sz val="9"/>
        <rFont val="Times New Roman"/>
        <family val="1"/>
      </rPr>
      <t xml:space="preserve"> Wastes</t>
    </r>
    <phoneticPr fontId="2" type="noConversion"/>
  </si>
  <si>
    <r>
      <t> </t>
    </r>
    <r>
      <rPr>
        <sz val="9"/>
        <rFont val="바탕"/>
        <family val="1"/>
        <charset val="129"/>
      </rPr>
      <t>폐</t>
    </r>
    <r>
      <rPr>
        <sz val="9"/>
        <rFont val="Times New Roman"/>
        <family val="1"/>
      </rPr>
      <t xml:space="preserve">    </t>
    </r>
    <r>
      <rPr>
        <sz val="9"/>
        <rFont val="바탕"/>
        <family val="1"/>
        <charset val="129"/>
      </rPr>
      <t>기</t>
    </r>
    <r>
      <rPr>
        <sz val="9"/>
        <rFont val="Times New Roman"/>
        <family val="1"/>
      </rPr>
      <t xml:space="preserve">    </t>
    </r>
    <r>
      <rPr>
        <sz val="9"/>
        <rFont val="바탕"/>
        <family val="1"/>
        <charset val="129"/>
      </rPr>
      <t>물</t>
    </r>
    <r>
      <rPr>
        <sz val="9"/>
        <rFont val="Times New Roman"/>
        <family val="1"/>
      </rPr>
      <t>  (</t>
    </r>
    <r>
      <rPr>
        <sz val="9"/>
        <rFont val="바탕"/>
        <family val="1"/>
        <charset val="129"/>
      </rPr>
      <t>톤</t>
    </r>
    <r>
      <rPr>
        <sz val="9"/>
        <rFont val="Times New Roman"/>
        <family val="1"/>
      </rPr>
      <t>/</t>
    </r>
    <r>
      <rPr>
        <sz val="9"/>
        <rFont val="바탕"/>
        <family val="1"/>
        <charset val="129"/>
      </rPr>
      <t>일</t>
    </r>
    <r>
      <rPr>
        <sz val="9"/>
        <rFont val="Times New Roman"/>
        <family val="1"/>
      </rPr>
      <t>)    Wastes</t>
    </r>
    <phoneticPr fontId="2" type="noConversion"/>
  </si>
  <si>
    <r>
      <rPr>
        <sz val="9"/>
        <rFont val="바탕"/>
        <family val="1"/>
        <charset val="129"/>
      </rPr>
      <t>생활</t>
    </r>
    <r>
      <rPr>
        <sz val="9"/>
        <rFont val="Times New Roman"/>
        <family val="1"/>
      </rPr>
      <t> </t>
    </r>
    <r>
      <rPr>
        <sz val="9"/>
        <rFont val="바탕"/>
        <family val="1"/>
        <charset val="129"/>
      </rPr>
      <t xml:space="preserve"> 폐기물 </t>
    </r>
    <r>
      <rPr>
        <sz val="9"/>
        <rFont val="Times New Roman"/>
        <family val="1"/>
      </rPr>
      <t xml:space="preserve">Municipal waste </t>
    </r>
    <r>
      <rPr>
        <sz val="9"/>
        <rFont val="바탕"/>
        <family val="1"/>
        <charset val="129"/>
      </rPr>
      <t>(톤/일)</t>
    </r>
    <phoneticPr fontId="2" type="noConversion"/>
  </si>
  <si>
    <r>
      <rPr>
        <sz val="9"/>
        <rFont val="바탕"/>
        <family val="1"/>
        <charset val="129"/>
      </rPr>
      <t>사업장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배출시설계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폐기물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  <charset val="129"/>
      </rPr>
      <t>톤</t>
    </r>
    <r>
      <rPr>
        <sz val="9"/>
        <rFont val="Times New Roman"/>
        <family val="1"/>
      </rPr>
      <t>/</t>
    </r>
    <r>
      <rPr>
        <sz val="9"/>
        <rFont val="바탕"/>
        <family val="1"/>
        <charset val="129"/>
      </rPr>
      <t>일</t>
    </r>
    <r>
      <rPr>
        <sz val="9"/>
        <rFont val="Times New Roman"/>
        <family val="1"/>
      </rPr>
      <t>) Industrial wastes</t>
    </r>
    <phoneticPr fontId="2" type="noConversion"/>
  </si>
  <si>
    <r>
      <rPr>
        <sz val="9"/>
        <rFont val="바탕"/>
        <family val="1"/>
        <charset val="129"/>
      </rPr>
      <t>건설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폐기물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  <charset val="129"/>
      </rPr>
      <t>톤</t>
    </r>
    <r>
      <rPr>
        <sz val="9"/>
        <rFont val="Times New Roman"/>
        <family val="1"/>
      </rPr>
      <t>/</t>
    </r>
    <r>
      <rPr>
        <sz val="9"/>
        <rFont val="바탕"/>
        <family val="1"/>
        <charset val="129"/>
      </rPr>
      <t>일</t>
    </r>
    <r>
      <rPr>
        <sz val="9"/>
        <rFont val="Times New Roman"/>
        <family val="1"/>
      </rPr>
      <t>) Construction wastes</t>
    </r>
    <phoneticPr fontId="2" type="noConversion"/>
  </si>
  <si>
    <r>
      <rPr>
        <sz val="9"/>
        <rFont val="바탕"/>
        <family val="1"/>
        <charset val="129"/>
      </rPr>
      <t>지정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폐기물</t>
    </r>
    <r>
      <rPr>
        <sz val="9"/>
        <rFont val="Times New Roman"/>
        <family val="1"/>
      </rPr>
      <t>(</t>
    </r>
    <r>
      <rPr>
        <sz val="9"/>
        <rFont val="바탕"/>
        <family val="1"/>
        <charset val="129"/>
      </rPr>
      <t>톤</t>
    </r>
    <r>
      <rPr>
        <sz val="9"/>
        <rFont val="Times New Roman"/>
        <family val="1"/>
      </rPr>
      <t>/</t>
    </r>
    <r>
      <rPr>
        <sz val="9"/>
        <rFont val="바탕"/>
        <family val="1"/>
        <charset val="129"/>
      </rPr>
      <t>일</t>
    </r>
    <r>
      <rPr>
        <sz val="9"/>
        <rFont val="Times New Roman"/>
        <family val="1"/>
      </rPr>
      <t xml:space="preserve">) Designated wastes </t>
    </r>
    <phoneticPr fontId="2" type="noConversion"/>
  </si>
  <si>
    <r>
      <t>(</t>
    </r>
    <r>
      <rPr>
        <sz val="9"/>
        <rFont val="바탕"/>
        <family val="1"/>
        <charset val="129"/>
      </rPr>
      <t>㎢</t>
    </r>
    <r>
      <rPr>
        <sz val="9"/>
        <rFont val="Times New Roman"/>
        <family val="1"/>
      </rPr>
      <t>)</t>
    </r>
    <phoneticPr fontId="2" type="noConversion"/>
  </si>
  <si>
    <r>
      <t>(</t>
    </r>
    <r>
      <rPr>
        <sz val="9"/>
        <rFont val="바탕"/>
        <family val="1"/>
        <charset val="129"/>
      </rPr>
      <t>㎢</t>
    </r>
    <r>
      <rPr>
        <sz val="9"/>
        <rFont val="Times New Roman"/>
        <family val="1"/>
      </rPr>
      <t>)</t>
    </r>
    <phoneticPr fontId="2" type="noConversion"/>
  </si>
  <si>
    <r>
      <rPr>
        <sz val="7"/>
        <rFont val="바탕"/>
        <family val="1"/>
        <charset val="129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  <charset val="129"/>
      </rPr>
      <t>청주시</t>
    </r>
    <phoneticPr fontId="2" type="noConversion"/>
  </si>
  <si>
    <r>
      <rPr>
        <sz val="7"/>
        <rFont val="바탕"/>
        <family val="1"/>
        <charset val="129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  <charset val="129"/>
      </rPr>
      <t>청주시</t>
    </r>
    <phoneticPr fontId="2" type="noConversion"/>
  </si>
  <si>
    <r>
      <rPr>
        <sz val="7"/>
        <rFont val="바탕"/>
        <family val="1"/>
        <charset val="129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  <charset val="129"/>
      </rPr>
      <t>청원군</t>
    </r>
    <phoneticPr fontId="2" type="noConversion"/>
  </si>
  <si>
    <r>
      <t>Source</t>
    </r>
    <r>
      <rPr>
        <sz val="9"/>
        <rFont val="바탕"/>
        <family val="1"/>
        <charset val="129"/>
      </rPr>
      <t>：</t>
    </r>
    <r>
      <rPr>
        <sz val="9"/>
        <rFont val="Times New Roman"/>
        <family val="1"/>
      </rPr>
      <t>Resource Policy Division</t>
    </r>
    <phoneticPr fontId="2" type="noConversion"/>
  </si>
  <si>
    <r>
      <t>Source</t>
    </r>
    <r>
      <rPr>
        <sz val="9"/>
        <rFont val="바탕"/>
        <family val="1"/>
        <charset val="129"/>
      </rPr>
      <t>：</t>
    </r>
    <r>
      <rPr>
        <sz val="9"/>
        <rFont val="Times New Roman"/>
        <family val="1"/>
      </rPr>
      <t>Resource Policy Division</t>
    </r>
    <phoneticPr fontId="2" type="noConversion"/>
  </si>
  <si>
    <t>6. Waste Collection and Disposal (cont'd)</t>
    <phoneticPr fontId="2" type="noConversion"/>
  </si>
  <si>
    <r>
      <t>(단위：개소,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㎥)</t>
    </r>
    <phoneticPr fontId="2" type="noConversion"/>
  </si>
  <si>
    <r>
      <t>(Unit</t>
    </r>
    <r>
      <rPr>
        <sz val="9"/>
        <rFont val="바탕"/>
        <family val="1"/>
        <charset val="129"/>
      </rPr>
      <t>：</t>
    </r>
    <r>
      <rPr>
        <sz val="9"/>
        <rFont val="Times New Roman"/>
        <family val="1"/>
      </rPr>
      <t xml:space="preserve">number, </t>
    </r>
    <r>
      <rPr>
        <sz val="9"/>
        <rFont val="바탕"/>
        <family val="1"/>
        <charset val="129"/>
      </rPr>
      <t>㎥</t>
    </r>
    <r>
      <rPr>
        <sz val="9"/>
        <rFont val="Times New Roman"/>
        <family val="1"/>
      </rPr>
      <t>)</t>
    </r>
    <phoneticPr fontId="2" type="noConversion"/>
  </si>
  <si>
    <r>
      <t xml:space="preserve">연  별
</t>
    </r>
    <r>
      <rPr>
        <sz val="9"/>
        <rFont val="Times New Roman"/>
        <family val="1"/>
      </rPr>
      <t>Year</t>
    </r>
    <r>
      <rPr>
        <sz val="9"/>
        <rFont val="바탕"/>
        <family val="1"/>
        <charset val="129"/>
      </rPr>
      <t xml:space="preserve">  </t>
    </r>
    <phoneticPr fontId="2" type="noConversion"/>
  </si>
  <si>
    <r>
      <t>면  적</t>
    </r>
    <r>
      <rPr>
        <sz val="9"/>
        <rFont val="Times New Roman"/>
        <family val="1"/>
      </rPr>
      <t>(</t>
    </r>
    <r>
      <rPr>
        <sz val="9"/>
        <rFont val="바탕"/>
        <family val="1"/>
        <charset val="129"/>
      </rPr>
      <t>㎡</t>
    </r>
    <r>
      <rPr>
        <sz val="9"/>
        <rFont val="Times New Roman"/>
        <family val="1"/>
      </rPr>
      <t>)</t>
    </r>
    <phoneticPr fontId="2" type="noConversion"/>
  </si>
  <si>
    <r>
      <t>총매립용량</t>
    </r>
    <r>
      <rPr>
        <sz val="9"/>
        <rFont val="Times New Roman"/>
        <family val="1"/>
      </rPr>
      <t>(</t>
    </r>
    <r>
      <rPr>
        <sz val="9"/>
        <rFont val="바탕"/>
        <family val="1"/>
        <charset val="129"/>
      </rPr>
      <t>㎥</t>
    </r>
    <r>
      <rPr>
        <sz val="9"/>
        <rFont val="Times New Roman"/>
        <family val="1"/>
      </rPr>
      <t>)</t>
    </r>
    <phoneticPr fontId="2" type="noConversion"/>
  </si>
  <si>
    <r>
      <t>기매립량</t>
    </r>
    <r>
      <rPr>
        <sz val="9"/>
        <rFont val="Times New Roman"/>
        <family val="1"/>
      </rPr>
      <t>(</t>
    </r>
    <r>
      <rPr>
        <sz val="9"/>
        <rFont val="바탕"/>
        <family val="1"/>
        <charset val="129"/>
      </rPr>
      <t>㎥)</t>
    </r>
    <phoneticPr fontId="2" type="noConversion"/>
  </si>
  <si>
    <r>
      <t>잔여매립가능량</t>
    </r>
    <r>
      <rPr>
        <sz val="9"/>
        <rFont val="Times New Roman"/>
        <family val="1"/>
      </rPr>
      <t>(</t>
    </r>
    <r>
      <rPr>
        <sz val="9"/>
        <rFont val="바탕"/>
        <family val="1"/>
        <charset val="129"/>
      </rPr>
      <t>㎥</t>
    </r>
    <r>
      <rPr>
        <sz val="9"/>
        <rFont val="Times New Roman"/>
        <family val="1"/>
      </rPr>
      <t>)</t>
    </r>
    <phoneticPr fontId="2" type="noConversion"/>
  </si>
  <si>
    <r>
      <t>Source</t>
    </r>
    <r>
      <rPr>
        <sz val="9"/>
        <rFont val="바탕"/>
        <family val="1"/>
        <charset val="129"/>
      </rPr>
      <t>：</t>
    </r>
    <r>
      <rPr>
        <sz val="9"/>
        <rFont val="Times New Roman"/>
        <family val="1"/>
      </rPr>
      <t>Resource Management Division</t>
    </r>
    <phoneticPr fontId="2" type="noConversion"/>
  </si>
  <si>
    <t>2 0 1 3</t>
    <phoneticPr fontId="73" type="noConversion"/>
  </si>
  <si>
    <r>
      <t xml:space="preserve">8. 폐기물 재활용률
</t>
    </r>
    <r>
      <rPr>
        <b/>
        <sz val="14"/>
        <rFont val="바탕"/>
        <family val="1"/>
        <charset val="129"/>
      </rPr>
      <t>Waste Recycling Rate</t>
    </r>
    <phoneticPr fontId="2" type="noConversion"/>
  </si>
  <si>
    <r>
      <t xml:space="preserve">재활용률
</t>
    </r>
    <r>
      <rPr>
        <sz val="7"/>
        <rFont val="Times New Roman"/>
        <family val="1"/>
      </rPr>
      <t>Recycling rate</t>
    </r>
    <phoneticPr fontId="2" type="noConversion"/>
  </si>
  <si>
    <r>
      <t xml:space="preserve">합계
</t>
    </r>
    <r>
      <rPr>
        <sz val="9"/>
        <rFont val="Times New Roman"/>
        <family val="1"/>
      </rPr>
      <t>Total</t>
    </r>
    <phoneticPr fontId="2" type="noConversion"/>
  </si>
  <si>
    <r>
      <t xml:space="preserve">생활계 폐기물
</t>
    </r>
    <r>
      <rPr>
        <sz val="9"/>
        <rFont val="Times New Roman"/>
        <family val="1"/>
      </rPr>
      <t>Municipal waste</t>
    </r>
    <phoneticPr fontId="2" type="noConversion"/>
  </si>
  <si>
    <r>
      <t xml:space="preserve">사업장 배출
시설계 폐기물
</t>
    </r>
    <r>
      <rPr>
        <sz val="9"/>
        <rFont val="Times New Roman"/>
        <family val="1"/>
      </rPr>
      <t>Industrial Wastes</t>
    </r>
    <phoneticPr fontId="2" type="noConversion"/>
  </si>
  <si>
    <r>
      <t xml:space="preserve">건설 폐기물
</t>
    </r>
    <r>
      <rPr>
        <sz val="9"/>
        <rFont val="Times New Roman"/>
        <family val="1"/>
      </rPr>
      <t>Construction wastes</t>
    </r>
    <phoneticPr fontId="2" type="noConversion"/>
  </si>
  <si>
    <r>
      <t xml:space="preserve">지정 폐기물
</t>
    </r>
    <r>
      <rPr>
        <sz val="9"/>
        <rFont val="Times New Roman"/>
        <family val="1"/>
      </rPr>
      <t>Designated wastes</t>
    </r>
    <phoneticPr fontId="2" type="noConversion"/>
  </si>
  <si>
    <r>
      <t>발생량(</t>
    </r>
    <r>
      <rPr>
        <sz val="9"/>
        <rFont val="Times New Roman"/>
        <family val="1"/>
      </rPr>
      <t>A</t>
    </r>
    <r>
      <rPr>
        <sz val="9"/>
        <rFont val="바탕"/>
        <family val="1"/>
        <charset val="129"/>
      </rPr>
      <t>)</t>
    </r>
    <phoneticPr fontId="2" type="noConversion"/>
  </si>
  <si>
    <r>
      <t>재활용</t>
    </r>
    <r>
      <rPr>
        <sz val="9"/>
        <rFont val="Times New Roman"/>
        <family val="1"/>
      </rPr>
      <t>(B</t>
    </r>
    <r>
      <rPr>
        <sz val="9"/>
        <rFont val="바탕"/>
        <family val="1"/>
        <charset val="129"/>
      </rPr>
      <t>)</t>
    </r>
    <phoneticPr fontId="2" type="noConversion"/>
  </si>
  <si>
    <r>
      <rPr>
        <sz val="7"/>
        <rFont val="바탕"/>
        <family val="1"/>
        <charset val="129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  <charset val="129"/>
      </rPr>
      <t>청주시</t>
    </r>
    <phoneticPr fontId="2" type="noConversion"/>
  </si>
  <si>
    <r>
      <rPr>
        <sz val="7"/>
        <rFont val="바탕"/>
        <family val="1"/>
        <charset val="129"/>
      </rPr>
      <t>구</t>
    </r>
    <r>
      <rPr>
        <sz val="7"/>
        <rFont val="Times New Roman"/>
        <family val="1"/>
      </rPr>
      <t>)</t>
    </r>
    <r>
      <rPr>
        <sz val="7"/>
        <rFont val="바탕"/>
        <family val="1"/>
        <charset val="129"/>
      </rPr>
      <t>청원군</t>
    </r>
    <phoneticPr fontId="2" type="noConversion"/>
  </si>
  <si>
    <r>
      <t>Source</t>
    </r>
    <r>
      <rPr>
        <sz val="9"/>
        <rFont val="바탕"/>
        <family val="1"/>
        <charset val="129"/>
      </rPr>
      <t>：</t>
    </r>
    <r>
      <rPr>
        <sz val="9"/>
        <rFont val="Times New Roman"/>
        <family val="1"/>
      </rPr>
      <t>Resource Policy Division</t>
    </r>
  </si>
  <si>
    <r>
      <t xml:space="preserve">주 : 폐기물 재활용률 </t>
    </r>
    <r>
      <rPr>
        <sz val="9"/>
        <rFont val="Times New Roman"/>
        <family val="1"/>
      </rPr>
      <t>= (B)/(A)*100</t>
    </r>
    <phoneticPr fontId="2" type="noConversion"/>
  </si>
  <si>
    <r>
      <t xml:space="preserve">연 별
</t>
    </r>
    <r>
      <rPr>
        <sz val="9"/>
        <rFont val="Times New Roman"/>
        <family val="1"/>
      </rPr>
      <t>Year</t>
    </r>
    <r>
      <rPr>
        <sz val="9"/>
        <rFont val="바탕"/>
        <family val="1"/>
        <charset val="129"/>
      </rPr>
      <t> </t>
    </r>
    <phoneticPr fontId="2" type="noConversion"/>
  </si>
  <si>
    <t>Biologi-cal</t>
    <phoneticPr fontId="2" type="noConversion"/>
  </si>
  <si>
    <t>Mech-anical</t>
    <phoneticPr fontId="2" type="noConversion"/>
  </si>
  <si>
    <t>Advan        ced</t>
    <phoneticPr fontId="2" type="noConversion"/>
  </si>
  <si>
    <t>Advan             ced</t>
    <phoneticPr fontId="2" type="noConversion"/>
  </si>
  <si>
    <t>Treat-ment method</t>
    <phoneticPr fontId="2" type="noConversion"/>
  </si>
  <si>
    <t xml:space="preserve">가동                    개시일 </t>
    <phoneticPr fontId="2" type="noConversion"/>
  </si>
  <si>
    <t>소독          방법</t>
    <phoneticPr fontId="2" type="noConversion"/>
  </si>
  <si>
    <r>
      <rPr>
        <sz val="8"/>
        <rFont val="바탕"/>
        <family val="1"/>
        <charset val="129"/>
      </rPr>
      <t>시설명</t>
    </r>
    <phoneticPr fontId="2" type="noConversion"/>
  </si>
  <si>
    <r>
      <rPr>
        <sz val="8"/>
        <rFont val="바탕"/>
        <family val="1"/>
        <charset val="129"/>
      </rPr>
      <t>운영방법</t>
    </r>
    <phoneticPr fontId="2" type="noConversion"/>
  </si>
  <si>
    <r>
      <rPr>
        <sz val="8"/>
        <rFont val="바탕"/>
        <family val="1"/>
        <charset val="129"/>
      </rPr>
      <t>시설명</t>
    </r>
    <phoneticPr fontId="2" type="noConversion"/>
  </si>
  <si>
    <r>
      <rPr>
        <sz val="8"/>
        <rFont val="바탕"/>
        <family val="1"/>
        <charset val="129"/>
      </rPr>
      <t>방류수역</t>
    </r>
    <phoneticPr fontId="2" type="noConversion"/>
  </si>
  <si>
    <r>
      <t>(</t>
    </r>
    <r>
      <rPr>
        <sz val="8"/>
        <rFont val="바탕"/>
        <family val="1"/>
        <charset val="129"/>
      </rPr>
      <t>하수</t>
    </r>
    <r>
      <rPr>
        <sz val="8"/>
        <rFont val="Times New Roman"/>
        <family val="1"/>
      </rPr>
      <t>/</t>
    </r>
    <r>
      <rPr>
        <sz val="8"/>
        <rFont val="바탕"/>
        <family val="1"/>
        <charset val="129"/>
      </rPr>
      <t>마을</t>
    </r>
    <r>
      <rPr>
        <sz val="8"/>
        <rFont val="Times New Roman"/>
        <family val="1"/>
      </rPr>
      <t>)</t>
    </r>
  </si>
  <si>
    <r>
      <rPr>
        <sz val="8"/>
        <rFont val="바탕"/>
        <family val="1"/>
        <charset val="129"/>
      </rPr>
      <t>생물학적</t>
    </r>
    <phoneticPr fontId="2" type="noConversion"/>
  </si>
  <si>
    <r>
      <rPr>
        <sz val="8"/>
        <rFont val="바탕"/>
        <family val="1"/>
        <charset val="129"/>
      </rPr>
      <t>고도</t>
    </r>
    <phoneticPr fontId="2" type="noConversion"/>
  </si>
  <si>
    <r>
      <rPr>
        <sz val="8"/>
        <rFont val="바탕"/>
        <family val="1"/>
        <charset val="129"/>
      </rPr>
      <t>분뇨</t>
    </r>
    <phoneticPr fontId="2" type="noConversion"/>
  </si>
  <si>
    <r>
      <rPr>
        <sz val="8"/>
        <rFont val="바탕"/>
        <family val="1"/>
        <charset val="129"/>
      </rPr>
      <t>축산</t>
    </r>
    <phoneticPr fontId="2" type="noConversion"/>
  </si>
  <si>
    <r>
      <rPr>
        <sz val="8"/>
        <rFont val="바탕"/>
        <family val="1"/>
        <charset val="129"/>
      </rPr>
      <t>침출수</t>
    </r>
    <phoneticPr fontId="2" type="noConversion"/>
  </si>
  <si>
    <r>
      <rPr>
        <sz val="8"/>
        <rFont val="바탕"/>
        <family val="1"/>
        <charset val="129"/>
      </rPr>
      <t>기타</t>
    </r>
    <phoneticPr fontId="2" type="noConversion"/>
  </si>
  <si>
    <r>
      <rPr>
        <sz val="8"/>
        <rFont val="바탕"/>
        <family val="1"/>
        <charset val="129"/>
      </rPr>
      <t>지류</t>
    </r>
    <phoneticPr fontId="2" type="noConversion"/>
  </si>
  <si>
    <r>
      <rPr>
        <sz val="8"/>
        <rFont val="바탕"/>
        <family val="1"/>
        <charset val="129"/>
      </rPr>
      <t>본류</t>
    </r>
    <phoneticPr fontId="2" type="noConversion"/>
  </si>
  <si>
    <r>
      <rPr>
        <sz val="8"/>
        <rFont val="바탕"/>
        <family val="1"/>
        <charset val="129"/>
      </rPr>
      <t>수계</t>
    </r>
    <phoneticPr fontId="2" type="noConversion"/>
  </si>
  <si>
    <r>
      <rPr>
        <sz val="8"/>
        <rFont val="바탕"/>
        <family val="1"/>
        <charset val="129"/>
      </rPr>
      <t>물리적</t>
    </r>
    <phoneticPr fontId="2" type="noConversion"/>
  </si>
  <si>
    <t>생물학적</t>
    <phoneticPr fontId="2" type="noConversion"/>
  </si>
  <si>
    <t>생물      학적</t>
    <phoneticPr fontId="2" type="noConversion"/>
  </si>
  <si>
    <t>사업비         (백만원)</t>
    <phoneticPr fontId="2" type="noConversion"/>
  </si>
  <si>
    <t>9. Sewerage Plant</t>
    <phoneticPr fontId="2" type="noConversion"/>
  </si>
  <si>
    <t>9. Sewerage Plant(cont'd)</t>
    <phoneticPr fontId="2" type="noConversion"/>
  </si>
  <si>
    <r>
      <rPr>
        <sz val="8"/>
        <rFont val="바탕"/>
        <family val="1"/>
        <charset val="129"/>
      </rPr>
      <t>소재지</t>
    </r>
    <phoneticPr fontId="2" type="noConversion"/>
  </si>
  <si>
    <r>
      <rPr>
        <sz val="8"/>
        <rFont val="바탕"/>
        <family val="1"/>
        <charset val="129"/>
      </rPr>
      <t>처리량</t>
    </r>
    <r>
      <rPr>
        <sz val="8"/>
        <rFont val="Times New Roman"/>
        <family val="1"/>
      </rPr>
      <t xml:space="preserve"> (</t>
    </r>
    <r>
      <rPr>
        <sz val="8"/>
        <rFont val="바탕"/>
        <family val="1"/>
        <charset val="129"/>
      </rPr>
      <t>㎥</t>
    </r>
    <r>
      <rPr>
        <sz val="8"/>
        <rFont val="Times New Roman"/>
        <family val="1"/>
      </rPr>
      <t>/</t>
    </r>
    <r>
      <rPr>
        <sz val="8"/>
        <rFont val="바탕"/>
        <family val="1"/>
        <charset val="129"/>
      </rPr>
      <t>일</t>
    </r>
    <r>
      <rPr>
        <sz val="8"/>
        <rFont val="Times New Roman"/>
        <family val="1"/>
      </rPr>
      <t>)</t>
    </r>
    <phoneticPr fontId="2" type="noConversion"/>
  </si>
  <si>
    <r>
      <rPr>
        <sz val="8"/>
        <rFont val="바탕"/>
        <family val="1"/>
        <charset val="129"/>
      </rPr>
      <t>처리방법</t>
    </r>
    <phoneticPr fontId="2" type="noConversion"/>
  </si>
  <si>
    <r>
      <rPr>
        <sz val="8"/>
        <rFont val="바탕"/>
        <family val="1"/>
        <charset val="129"/>
      </rPr>
      <t>방류수</t>
    </r>
    <phoneticPr fontId="2" type="noConversion"/>
  </si>
  <si>
    <r>
      <rPr>
        <sz val="8"/>
        <rFont val="바탕"/>
        <family val="1"/>
        <charset val="129"/>
      </rPr>
      <t>처리량</t>
    </r>
    <r>
      <rPr>
        <sz val="8"/>
        <rFont val="Times New Roman"/>
        <family val="1"/>
      </rPr>
      <t xml:space="preserve"> (</t>
    </r>
    <r>
      <rPr>
        <sz val="8"/>
        <rFont val="바탕"/>
        <family val="1"/>
        <charset val="129"/>
      </rPr>
      <t>㎥</t>
    </r>
    <r>
      <rPr>
        <sz val="8"/>
        <rFont val="Times New Roman"/>
        <family val="1"/>
      </rPr>
      <t>/</t>
    </r>
    <r>
      <rPr>
        <sz val="8"/>
        <rFont val="바탕"/>
        <family val="1"/>
        <charset val="129"/>
      </rPr>
      <t>일</t>
    </r>
    <r>
      <rPr>
        <sz val="8"/>
        <rFont val="Times New Roman"/>
        <family val="1"/>
      </rPr>
      <t>)</t>
    </r>
    <phoneticPr fontId="2" type="noConversion"/>
  </si>
  <si>
    <r>
      <t>Capacity (</t>
    </r>
    <r>
      <rPr>
        <sz val="8"/>
        <rFont val="바탕"/>
        <family val="1"/>
        <charset val="129"/>
      </rPr>
      <t>㎥</t>
    </r>
    <r>
      <rPr>
        <sz val="8"/>
        <rFont val="Times New Roman"/>
        <family val="1"/>
      </rPr>
      <t xml:space="preserve">/day) </t>
    </r>
    <phoneticPr fontId="2" type="noConversion"/>
  </si>
  <si>
    <r>
      <t>Actual capacity (</t>
    </r>
    <r>
      <rPr>
        <sz val="8"/>
        <rFont val="바탕"/>
        <family val="1"/>
        <charset val="129"/>
      </rPr>
      <t>㎥</t>
    </r>
    <r>
      <rPr>
        <sz val="8"/>
        <rFont val="Times New Roman"/>
        <family val="1"/>
      </rPr>
      <t>/day)</t>
    </r>
    <phoneticPr fontId="2" type="noConversion"/>
  </si>
  <si>
    <r>
      <t>Related treatment capacity (</t>
    </r>
    <r>
      <rPr>
        <sz val="7"/>
        <rFont val="바탕"/>
        <family val="1"/>
        <charset val="129"/>
      </rPr>
      <t>㎥</t>
    </r>
    <r>
      <rPr>
        <sz val="7"/>
        <rFont val="Times New Roman"/>
        <family val="1"/>
      </rPr>
      <t>/day) 
(more/less than 500</t>
    </r>
    <r>
      <rPr>
        <sz val="7"/>
        <rFont val="바탕"/>
        <family val="1"/>
        <charset val="129"/>
      </rPr>
      <t>㎥</t>
    </r>
    <r>
      <rPr>
        <sz val="7"/>
        <rFont val="Times New Roman"/>
        <family val="1"/>
      </rPr>
      <t xml:space="preserve">/day) </t>
    </r>
    <phoneticPr fontId="2" type="noConversion"/>
  </si>
  <si>
    <r>
      <rPr>
        <sz val="8"/>
        <rFont val="바탕"/>
        <family val="1"/>
        <charset val="129"/>
      </rPr>
      <t>소독방법</t>
    </r>
    <phoneticPr fontId="2" type="noConversion"/>
  </si>
  <si>
    <r>
      <t>Capacity (</t>
    </r>
    <r>
      <rPr>
        <sz val="8"/>
        <rFont val="바탕"/>
        <family val="1"/>
        <charset val="129"/>
      </rPr>
      <t>㎥</t>
    </r>
    <r>
      <rPr>
        <sz val="8"/>
        <rFont val="Times New Roman"/>
        <family val="1"/>
      </rPr>
      <t xml:space="preserve">/day) </t>
    </r>
    <phoneticPr fontId="2" type="noConversion"/>
  </si>
  <si>
    <r>
      <t>Related treatment capacity (</t>
    </r>
    <r>
      <rPr>
        <sz val="8"/>
        <rFont val="바탕"/>
        <family val="1"/>
        <charset val="129"/>
      </rPr>
      <t>㎥</t>
    </r>
    <r>
      <rPr>
        <sz val="8"/>
        <rFont val="Times New Roman"/>
        <family val="1"/>
      </rPr>
      <t>/day) 
(more/less than 500</t>
    </r>
    <r>
      <rPr>
        <sz val="8"/>
        <rFont val="바탕"/>
        <family val="1"/>
        <charset val="129"/>
      </rPr>
      <t>㎥</t>
    </r>
    <r>
      <rPr>
        <sz val="8"/>
        <rFont val="Times New Roman"/>
        <family val="1"/>
      </rPr>
      <t xml:space="preserve">/day) </t>
    </r>
    <phoneticPr fontId="2" type="noConversion"/>
  </si>
  <si>
    <r>
      <t>(500</t>
    </r>
    <r>
      <rPr>
        <sz val="6.5"/>
        <rFont val="바탕"/>
        <family val="1"/>
        <charset val="129"/>
      </rPr>
      <t>㎥</t>
    </r>
    <r>
      <rPr>
        <sz val="6.5"/>
        <rFont val="Times New Roman"/>
        <family val="1"/>
      </rPr>
      <t>/</t>
    </r>
    <r>
      <rPr>
        <sz val="6.5"/>
        <rFont val="바탕"/>
        <family val="1"/>
        <charset val="129"/>
      </rPr>
      <t>일이상</t>
    </r>
    <r>
      <rPr>
        <sz val="6.5"/>
        <rFont val="Times New Roman"/>
        <family val="1"/>
      </rPr>
      <t>/</t>
    </r>
    <r>
      <rPr>
        <sz val="6.5"/>
        <rFont val="바탕"/>
        <family val="1"/>
        <charset val="129"/>
      </rPr>
      <t>미만</t>
    </r>
    <r>
      <rPr>
        <sz val="6.5"/>
        <rFont val="Times New Roman"/>
        <family val="1"/>
      </rPr>
      <t>)</t>
    </r>
    <phoneticPr fontId="2" type="noConversion"/>
  </si>
  <si>
    <r>
      <rPr>
        <sz val="8"/>
        <rFont val="바탕"/>
        <family val="1"/>
        <charset val="129"/>
      </rPr>
      <t>축산</t>
    </r>
    <phoneticPr fontId="2" type="noConversion"/>
  </si>
  <si>
    <r>
      <rPr>
        <sz val="8"/>
        <rFont val="바탕"/>
        <family val="1"/>
        <charset val="129"/>
      </rPr>
      <t>본류</t>
    </r>
    <phoneticPr fontId="2" type="noConversion"/>
  </si>
  <si>
    <r>
      <rPr>
        <sz val="8"/>
        <rFont val="바탕"/>
        <family val="1"/>
        <charset val="129"/>
      </rPr>
      <t>수계</t>
    </r>
    <phoneticPr fontId="2" type="noConversion"/>
  </si>
  <si>
    <r>
      <rPr>
        <sz val="8"/>
        <rFont val="바탕"/>
        <family val="1"/>
        <charset val="129"/>
      </rPr>
      <t>고도</t>
    </r>
    <phoneticPr fontId="2" type="noConversion"/>
  </si>
  <si>
    <r>
      <rPr>
        <sz val="8"/>
        <rFont val="바탕"/>
        <family val="1"/>
        <charset val="129"/>
      </rPr>
      <t>침출수</t>
    </r>
    <phoneticPr fontId="2" type="noConversion"/>
  </si>
  <si>
    <r>
      <t>Plant name 
(more/less than 
500</t>
    </r>
    <r>
      <rPr>
        <sz val="6"/>
        <rFont val="바탕"/>
        <family val="1"/>
        <charset val="129"/>
      </rPr>
      <t>㎥</t>
    </r>
    <r>
      <rPr>
        <sz val="6"/>
        <rFont val="Times New Roman"/>
        <family val="1"/>
      </rPr>
      <t>/day)</t>
    </r>
    <phoneticPr fontId="2" type="noConversion"/>
  </si>
  <si>
    <r>
      <t xml:space="preserve">주 : </t>
    </r>
    <r>
      <rPr>
        <sz val="9"/>
        <rFont val="Times New Roman"/>
        <family val="1"/>
      </rPr>
      <t>1</t>
    </r>
    <r>
      <rPr>
        <sz val="9"/>
        <rFont val="바탕"/>
        <family val="1"/>
        <charset val="129"/>
      </rPr>
      <t xml:space="preserve">) 연간수치는 월별수치를 산술평균하여 산출하였음.  </t>
    </r>
    <phoneticPr fontId="2" type="noConversion"/>
  </si>
  <si>
    <r>
      <t>Plant name 
(more/less than 
500</t>
    </r>
    <r>
      <rPr>
        <sz val="6"/>
        <rFont val="바탕"/>
        <family val="1"/>
        <charset val="129"/>
      </rPr>
      <t>㎥</t>
    </r>
    <r>
      <rPr>
        <sz val="6"/>
        <rFont val="Times New Roman"/>
        <family val="1"/>
      </rPr>
      <t>/day)</t>
    </r>
    <phoneticPr fontId="2" type="noConversion"/>
  </si>
  <si>
    <t>Leachate</t>
    <phoneticPr fontId="2" type="noConversion"/>
  </si>
  <si>
    <t>사업비 (백만원)</t>
    <phoneticPr fontId="2" type="noConversion"/>
  </si>
  <si>
    <t xml:space="preserve">가동개시일 </t>
    <phoneticPr fontId="2" type="noConversion"/>
  </si>
  <si>
    <t>물리적</t>
    <phoneticPr fontId="2" type="noConversion"/>
  </si>
  <si>
    <r>
      <t xml:space="preserve">(Unut : number, </t>
    </r>
    <r>
      <rPr>
        <sz val="9"/>
        <rFont val="돋움"/>
        <family val="3"/>
        <charset val="129"/>
      </rPr>
      <t>㎡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</si>
  <si>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바탕"/>
        <family val="1"/>
        <charset val="129"/>
      </rPr>
      <t xml:space="preserve">면적
</t>
    </r>
    <r>
      <rPr>
        <sz val="9"/>
        <rFont val="Times New Roman"/>
        <family val="1"/>
      </rPr>
      <t>Area of 
greenlands</t>
    </r>
    <phoneticPr fontId="2" type="noConversion"/>
  </si>
  <si>
    <r>
      <rPr>
        <sz val="9"/>
        <rFont val="바탕"/>
        <family val="1"/>
        <charset val="129"/>
      </rPr>
      <t xml:space="preserve">면적
</t>
    </r>
    <r>
      <rPr>
        <sz val="9"/>
        <rFont val="Times New Roman"/>
        <family val="1"/>
      </rPr>
      <t>Area of 
greenlands</t>
    </r>
    <phoneticPr fontId="2" type="noConversion"/>
  </si>
  <si>
    <r>
      <t>(Unit</t>
    </r>
    <r>
      <rPr>
        <sz val="9"/>
        <rFont val="바탕"/>
        <family val="1"/>
        <charset val="129"/>
      </rPr>
      <t>：㎢</t>
    </r>
    <r>
      <rPr>
        <sz val="9"/>
        <rFont val="Times New Roman"/>
        <family val="1"/>
      </rPr>
      <t>, person, ton/day, each, %)</t>
    </r>
    <phoneticPr fontId="2" type="noConversion"/>
  </si>
  <si>
    <r>
      <t xml:space="preserve">연  별
</t>
    </r>
    <r>
      <rPr>
        <sz val="9"/>
        <rFont val="Times New Roman"/>
        <family val="1"/>
      </rPr>
      <t>Year</t>
    </r>
    <r>
      <rPr>
        <sz val="9"/>
        <rFont val="바탕"/>
        <family val="1"/>
        <charset val="129"/>
      </rPr>
      <t xml:space="preserve">  </t>
    </r>
    <phoneticPr fontId="2" type="noConversion"/>
  </si>
  <si>
    <r>
      <t>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단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  <charset val="129"/>
      </rPr>
      <t>체</t>
    </r>
    <r>
      <rPr>
        <sz val="9"/>
        <rFont val="Times New Roman"/>
        <family val="1"/>
      </rPr>
      <t xml:space="preserve">    Local governments</t>
    </r>
    <phoneticPr fontId="2" type="noConversion"/>
  </si>
  <si>
    <r>
      <t xml:space="preserve">장        비     </t>
    </r>
    <r>
      <rPr>
        <sz val="9"/>
        <rFont val="Times New Roman"/>
        <family val="1"/>
      </rPr>
      <t>Equipment </t>
    </r>
    <r>
      <rPr>
        <sz val="9"/>
        <rFont val="바탕"/>
        <family val="1"/>
        <charset val="129"/>
      </rPr>
      <t xml:space="preserve">  </t>
    </r>
    <phoneticPr fontId="2" type="noConversion"/>
  </si>
  <si>
    <r>
      <t xml:space="preserve">연  별
</t>
    </r>
    <r>
      <rPr>
        <sz val="9"/>
        <rFont val="Times New Roman"/>
        <family val="1"/>
      </rPr>
      <t>Year</t>
    </r>
    <phoneticPr fontId="2" type="noConversion"/>
  </si>
  <si>
    <r>
      <t xml:space="preserve">처리업체                                            </t>
    </r>
    <r>
      <rPr>
        <sz val="9"/>
        <rFont val="Times New Roman"/>
        <family val="1"/>
      </rPr>
      <t xml:space="preserve"> Treatment companies</t>
    </r>
    <phoneticPr fontId="2" type="noConversion"/>
  </si>
  <si>
    <r>
      <t>자가처리업소</t>
    </r>
    <r>
      <rPr>
        <sz val="9"/>
        <rFont val="Times New Roman"/>
        <family val="1"/>
      </rPr>
      <t xml:space="preserve">                                                     </t>
    </r>
    <r>
      <rPr>
        <sz val="8"/>
        <rFont val="Times New Roman"/>
        <family val="1"/>
      </rPr>
      <t xml:space="preserve">  Companies with treatment capacity</t>
    </r>
    <phoneticPr fontId="2" type="noConversion"/>
  </si>
  <si>
    <r>
      <t xml:space="preserve">장     비     </t>
    </r>
    <r>
      <rPr>
        <sz val="9"/>
        <rFont val="Times New Roman"/>
        <family val="1"/>
      </rPr>
      <t>Equipment</t>
    </r>
    <phoneticPr fontId="2" type="noConversion"/>
  </si>
  <si>
    <r>
      <t>장     비   </t>
    </r>
    <r>
      <rPr>
        <sz val="9"/>
        <rFont val="Times New Roman"/>
        <family val="1"/>
      </rPr>
      <t>  Equipment</t>
    </r>
    <phoneticPr fontId="2" type="noConversion"/>
  </si>
  <si>
    <r>
      <t>Source</t>
    </r>
    <r>
      <rPr>
        <sz val="9"/>
        <rFont val="바탕"/>
        <family val="1"/>
        <charset val="129"/>
      </rPr>
      <t>：</t>
    </r>
    <r>
      <rPr>
        <sz val="9"/>
        <rFont val="Times New Roman"/>
        <family val="1"/>
      </rPr>
      <t>Resource Policy Division</t>
    </r>
    <phoneticPr fontId="2" type="noConversion"/>
  </si>
  <si>
    <t>Fine dust(PM10)</t>
    <phoneticPr fontId="2" type="noConversion"/>
  </si>
  <si>
    <r>
      <rPr>
        <sz val="9"/>
        <color rgb="FFFF0000"/>
        <rFont val="바탕"/>
        <family val="1"/>
        <charset val="129"/>
      </rPr>
      <t>가</t>
    </r>
    <r>
      <rPr>
        <sz val="9"/>
        <color rgb="FFFF0000"/>
        <rFont val="Times New Roman"/>
        <family val="1"/>
      </rPr>
      <t>·</t>
    </r>
    <r>
      <rPr>
        <sz val="9"/>
        <color rgb="FFFF0000"/>
        <rFont val="바탕"/>
        <family val="1"/>
        <charset val="129"/>
      </rPr>
      <t xml:space="preserve">나
</t>
    </r>
    <r>
      <rPr>
        <sz val="9"/>
        <color rgb="FFFF0000"/>
        <rFont val="Times New Roman"/>
        <family val="1"/>
      </rPr>
      <t>Ga Area
·Na Area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</si>
</sst>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2" formatCode="_-&quot;₩&quot;* #,##0_-;\-&quot;₩&quot;* #,##0_-;_-&quot;₩&quot;* &quot;-&quot;_-;_-@_-"/>
    <numFmt numFmtId="41" formatCode="_-* #,##0_-;\-* #,##0_-;_-* &quot;-&quot;_-;_-@_-"/>
    <numFmt numFmtId="176" formatCode="#,##0.0"/>
    <numFmt numFmtId="177" formatCode="#,##0.000"/>
    <numFmt numFmtId="178" formatCode="#,##0_);[Red]\(#,##0\)"/>
    <numFmt numFmtId="179" formatCode="0.0_);[Red]\(0.0\)"/>
    <numFmt numFmtId="180" formatCode="0.0_ "/>
    <numFmt numFmtId="181" formatCode="0.00_);[Red]\(0.00\)"/>
    <numFmt numFmtId="182" formatCode="#,##0.0_);[Red]\(#,##0.0\)"/>
    <numFmt numFmtId="183" formatCode="#,##0_ "/>
    <numFmt numFmtId="184" formatCode="0.0E+00"/>
    <numFmt numFmtId="185" formatCode="_ * #,##0_ ;_ * \-#,##0_ ;_ * &quot;-&quot;_ ;_ @_ "/>
    <numFmt numFmtId="186" formatCode="_ * #,##0.00_ ;_ * \-#,##0.00_ ;_ * &quot;-&quot;??_ ;_ @_ "/>
    <numFmt numFmtId="187" formatCode="&quot;₩&quot;#,##0.00;[Red]&quot;₩&quot;\-#,##0.00"/>
    <numFmt numFmtId="188" formatCode="_ &quot;₩&quot;* #,##0_ ;_ &quot;₩&quot;* \-#,##0_ ;_ &quot;₩&quot;* &quot;-&quot;_ ;_ @_ "/>
    <numFmt numFmtId="189" formatCode="&quot;$&quot;#,##0_);[Red]\(&quot;$&quot;#,##0\)"/>
    <numFmt numFmtId="190" formatCode="&quot;₩&quot;#,##0;[Red]&quot;₩&quot;\-#,##0"/>
    <numFmt numFmtId="191" formatCode="_ &quot;₩&quot;* #,##0.00_ ;_ &quot;₩&quot;* \-#,##0.00_ ;_ &quot;₩&quot;* &quot;-&quot;??_ ;_ @_ "/>
    <numFmt numFmtId="192" formatCode="&quot;$&quot;#,##0.00_);[Red]\(&quot;$&quot;#,##0.00\)"/>
    <numFmt numFmtId="193" formatCode="#,##0;[Red]&quot;-&quot;#,##0"/>
    <numFmt numFmtId="194" formatCode="#,##0.00;[Red]&quot;-&quot;#,##0.00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#,##0.0_ "/>
    <numFmt numFmtId="198" formatCode="_-* #,##0.0_-;\-* #,##0.0_-;_-* &quot;-&quot;??_-;_-@_-"/>
    <numFmt numFmtId="199" formatCode="&quot;R$&quot;#,##0.00;&quot;R$&quot;\-#,##0.00"/>
    <numFmt numFmtId="200" formatCode="#,##0.00_ "/>
    <numFmt numFmtId="201" formatCode="&quot;₩&quot;#,##0.00;&quot;₩&quot;\-#,##0.00"/>
    <numFmt numFmtId="202" formatCode="0_);[Red]\(0\)"/>
    <numFmt numFmtId="203" formatCode="_-* #,##0.0_-;\-* #,##0.0_-;_-* &quot;-&quot;?_-;_-@_-"/>
    <numFmt numFmtId="204" formatCode="_-* #,##0_-;\-* #,##0_-;_-* &quot;-&quot;???_-;_-@_-"/>
    <numFmt numFmtId="205" formatCode="0.0;_؀"/>
  </numFmts>
  <fonts count="11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바탕"/>
      <family val="1"/>
      <charset val="129"/>
    </font>
    <font>
      <b/>
      <sz val="9"/>
      <color indexed="8"/>
      <name val="바탕"/>
      <family val="1"/>
      <charset val="129"/>
    </font>
    <font>
      <sz val="9"/>
      <name val="바탕"/>
      <family val="1"/>
      <charset val="129"/>
    </font>
    <font>
      <b/>
      <sz val="9"/>
      <name val="바탕"/>
      <family val="1"/>
      <charset val="129"/>
    </font>
    <font>
      <b/>
      <sz val="16"/>
      <name val="바탕"/>
      <family val="1"/>
      <charset val="129"/>
    </font>
    <font>
      <sz val="9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바탕체"/>
      <family val="1"/>
      <charset val="129"/>
    </font>
    <font>
      <sz val="8"/>
      <name val="바탕"/>
      <family val="1"/>
      <charset val="129"/>
    </font>
    <font>
      <sz val="12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u/>
      <sz val="11"/>
      <color indexed="12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9"/>
      <name val="돋움"/>
      <family val="3"/>
      <charset val="129"/>
    </font>
    <font>
      <b/>
      <sz val="11"/>
      <color indexed="10"/>
      <name val="돋움"/>
      <family val="3"/>
      <charset val="129"/>
    </font>
    <font>
      <b/>
      <sz val="9"/>
      <name val="Times New Roman"/>
      <family val="1"/>
    </font>
    <font>
      <b/>
      <sz val="14"/>
      <name val="바탕"/>
      <family val="1"/>
      <charset val="129"/>
    </font>
    <font>
      <b/>
      <sz val="14"/>
      <name val="Times New Roman"/>
      <family val="1"/>
    </font>
    <font>
      <sz val="11"/>
      <name val="바탕"/>
      <family val="1"/>
      <charset val="129"/>
    </font>
    <font>
      <sz val="7"/>
      <name val="바탕"/>
      <family val="1"/>
      <charset val="129"/>
    </font>
    <font>
      <sz val="7"/>
      <name val="Times New Roman"/>
      <family val="1"/>
    </font>
    <font>
      <sz val="10"/>
      <name val="바탕"/>
      <family val="1"/>
      <charset val="129"/>
    </font>
    <font>
      <sz val="16"/>
      <name val="돋움"/>
      <family val="3"/>
      <charset val="129"/>
    </font>
    <font>
      <b/>
      <sz val="9"/>
      <color indexed="10"/>
      <name val="Times New Roman"/>
      <family val="1"/>
    </font>
    <font>
      <vertAlign val="superscript"/>
      <sz val="9"/>
      <name val="바탕"/>
      <family val="1"/>
      <charset val="129"/>
    </font>
    <font>
      <sz val="14"/>
      <name val="뼻뮝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name val="명조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sz val="10"/>
      <name val="돋움체"/>
      <family val="3"/>
      <charset val="129"/>
    </font>
    <font>
      <u/>
      <sz val="12"/>
      <color indexed="12"/>
      <name val="바탕체"/>
      <family val="1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1"/>
      <name val="돋움"/>
      <family val="3"/>
      <charset val="129"/>
    </font>
    <font>
      <b/>
      <sz val="8"/>
      <name val="Times New Roman"/>
      <family val="1"/>
    </font>
    <font>
      <b/>
      <sz val="8"/>
      <name val="바탕"/>
      <family val="1"/>
      <charset val="129"/>
    </font>
    <font>
      <b/>
      <sz val="7"/>
      <name val="Times New Roman"/>
      <family val="1"/>
    </font>
    <font>
      <b/>
      <sz val="7"/>
      <name val="바탕"/>
      <family val="1"/>
      <charset val="129"/>
    </font>
    <font>
      <sz val="10"/>
      <name val="돋움"/>
      <family val="3"/>
      <charset val="129"/>
    </font>
    <font>
      <sz val="9"/>
      <color indexed="8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Times New Roman"/>
      <family val="1"/>
    </font>
    <font>
      <sz val="11"/>
      <color rgb="FFFF0000"/>
      <name val="돋움"/>
      <family val="3"/>
      <charset val="129"/>
    </font>
    <font>
      <b/>
      <sz val="9"/>
      <color rgb="FFFF0000"/>
      <name val="Times New Roman"/>
      <family val="1"/>
    </font>
    <font>
      <sz val="9"/>
      <color rgb="FFFF0000"/>
      <name val="바탕"/>
      <family val="1"/>
      <charset val="129"/>
    </font>
    <font>
      <b/>
      <sz val="11"/>
      <color rgb="FFFF0000"/>
      <name val="돋움"/>
      <family val="3"/>
      <charset val="129"/>
    </font>
    <font>
      <sz val="11"/>
      <color rgb="FFFF0000"/>
      <name val="바탕"/>
      <family val="1"/>
      <charset val="129"/>
    </font>
    <font>
      <sz val="9"/>
      <color rgb="FFFF0000"/>
      <name val="Times New Roman"/>
      <family val="1"/>
    </font>
    <font>
      <sz val="11"/>
      <color rgb="FF222222"/>
      <name val="돋움"/>
      <family val="3"/>
      <charset val="129"/>
    </font>
    <font>
      <sz val="10"/>
      <color rgb="FF222222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9"/>
      <color theme="1"/>
      <name val="Times New Roman"/>
      <family val="1"/>
    </font>
    <font>
      <sz val="9"/>
      <color theme="1"/>
      <name val="바탕"/>
      <family val="1"/>
      <charset val="129"/>
    </font>
    <font>
      <b/>
      <sz val="11"/>
      <color theme="1"/>
      <name val="돋움"/>
      <family val="3"/>
      <charset val="129"/>
    </font>
    <font>
      <sz val="9"/>
      <name val="tim"/>
    </font>
    <font>
      <sz val="9"/>
      <name val="tim"/>
      <family val="1"/>
    </font>
    <font>
      <sz val="9"/>
      <name val="ti"/>
    </font>
    <font>
      <sz val="8"/>
      <name val="tim"/>
      <family val="1"/>
    </font>
    <font>
      <sz val="8"/>
      <name val="time"/>
      <family val="1"/>
    </font>
    <font>
      <sz val="8"/>
      <name val="바탕체"/>
      <family val="1"/>
      <charset val="129"/>
    </font>
    <font>
      <sz val="9"/>
      <name val="ti"/>
      <family val="1"/>
    </font>
    <font>
      <sz val="8.5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6"/>
      <name val="바탕"/>
      <family val="1"/>
      <charset val="129"/>
    </font>
    <font>
      <sz val="7.5"/>
      <name val="바탕"/>
      <family val="1"/>
      <charset val="129"/>
    </font>
    <font>
      <sz val="6.5"/>
      <name val="바탕"/>
      <family val="1"/>
      <charset val="129"/>
    </font>
    <font>
      <sz val="6.5"/>
      <name val="Times New Roman"/>
      <family val="1"/>
    </font>
    <font>
      <sz val="14"/>
      <name val="돋움"/>
      <family val="3"/>
      <charset val="129"/>
    </font>
    <font>
      <sz val="8"/>
      <color rgb="FFFF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3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7" fontId="35" fillId="0" borderId="0" applyFont="0" applyFill="0" applyBorder="0" applyAlignment="0" applyProtection="0"/>
    <xf numFmtId="187" fontId="36" fillId="0" borderId="0" applyFont="0" applyFill="0" applyBorder="0" applyAlignment="0" applyProtection="0"/>
    <xf numFmtId="188" fontId="37" fillId="0" borderId="0" applyFont="0" applyFill="0" applyBorder="0" applyAlignment="0" applyProtection="0"/>
    <xf numFmtId="187" fontId="36" fillId="0" borderId="0" applyFont="0" applyFill="0" applyBorder="0" applyAlignment="0" applyProtection="0"/>
    <xf numFmtId="188" fontId="37" fillId="0" borderId="0" applyFont="0" applyFill="0" applyBorder="0" applyAlignment="0" applyProtection="0"/>
    <xf numFmtId="187" fontId="38" fillId="0" borderId="0" applyFont="0" applyFill="0" applyBorder="0" applyAlignment="0" applyProtection="0"/>
    <xf numFmtId="187" fontId="39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88" fontId="38" fillId="0" borderId="0" applyFont="0" applyFill="0" applyBorder="0" applyAlignment="0" applyProtection="0"/>
    <xf numFmtId="188" fontId="39" fillId="0" borderId="0" applyFont="0" applyFill="0" applyBorder="0" applyAlignment="0" applyProtection="0"/>
    <xf numFmtId="190" fontId="35" fillId="0" borderId="0" applyFont="0" applyFill="0" applyBorder="0" applyAlignment="0" applyProtection="0"/>
    <xf numFmtId="190" fontId="36" fillId="0" borderId="0" applyFont="0" applyFill="0" applyBorder="0" applyAlignment="0" applyProtection="0"/>
    <xf numFmtId="191" fontId="37" fillId="0" borderId="0" applyFont="0" applyFill="0" applyBorder="0" applyAlignment="0" applyProtection="0"/>
    <xf numFmtId="190" fontId="36" fillId="0" borderId="0" applyFont="0" applyFill="0" applyBorder="0" applyAlignment="0" applyProtection="0"/>
    <xf numFmtId="191" fontId="37" fillId="0" borderId="0" applyFont="0" applyFill="0" applyBorder="0" applyAlignment="0" applyProtection="0"/>
    <xf numFmtId="190" fontId="38" fillId="0" borderId="0" applyFont="0" applyFill="0" applyBorder="0" applyAlignment="0" applyProtection="0"/>
    <xf numFmtId="190" fontId="39" fillId="0" borderId="0" applyFont="0" applyFill="0" applyBorder="0" applyAlignment="0" applyProtection="0"/>
    <xf numFmtId="192" fontId="40" fillId="0" borderId="0" applyFont="0" applyFill="0" applyBorder="0" applyAlignment="0" applyProtection="0"/>
    <xf numFmtId="192" fontId="40" fillId="0" borderId="0" applyFont="0" applyFill="0" applyBorder="0" applyAlignment="0" applyProtection="0"/>
    <xf numFmtId="192" fontId="40" fillId="0" borderId="0" applyFont="0" applyFill="0" applyBorder="0" applyAlignment="0" applyProtection="0"/>
    <xf numFmtId="192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91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191" fontId="38" fillId="0" borderId="0" applyFont="0" applyFill="0" applyBorder="0" applyAlignment="0" applyProtection="0"/>
    <xf numFmtId="191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93" fontId="35" fillId="0" borderId="0" applyFont="0" applyFill="0" applyBorder="0" applyAlignment="0" applyProtection="0"/>
    <xf numFmtId="193" fontId="36" fillId="0" borderId="0" applyFont="0" applyFill="0" applyBorder="0" applyAlignment="0" applyProtection="0"/>
    <xf numFmtId="185" fontId="37" fillId="0" borderId="0" applyFont="0" applyFill="0" applyBorder="0" applyAlignment="0" applyProtection="0"/>
    <xf numFmtId="193" fontId="36" fillId="0" borderId="0" applyFont="0" applyFill="0" applyBorder="0" applyAlignment="0" applyProtection="0"/>
    <xf numFmtId="185" fontId="37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39" fillId="0" borderId="0" applyFont="0" applyFill="0" applyBorder="0" applyAlignment="0" applyProtection="0"/>
    <xf numFmtId="185" fontId="38" fillId="0" borderId="0" applyFont="0" applyFill="0" applyBorder="0" applyAlignment="0" applyProtection="0"/>
    <xf numFmtId="185" fontId="39" fillId="0" borderId="0" applyFont="0" applyFill="0" applyBorder="0" applyAlignment="0" applyProtection="0"/>
    <xf numFmtId="194" fontId="35" fillId="0" borderId="0" applyFont="0" applyFill="0" applyBorder="0" applyAlignment="0" applyProtection="0"/>
    <xf numFmtId="194" fontId="36" fillId="0" borderId="0" applyFont="0" applyFill="0" applyBorder="0" applyAlignment="0" applyProtection="0"/>
    <xf numFmtId="186" fontId="37" fillId="0" borderId="0" applyFont="0" applyFill="0" applyBorder="0" applyAlignment="0" applyProtection="0"/>
    <xf numFmtId="194" fontId="36" fillId="0" borderId="0" applyFont="0" applyFill="0" applyBorder="0" applyAlignment="0" applyProtection="0"/>
    <xf numFmtId="186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38" fillId="0" borderId="0" applyFont="0" applyFill="0" applyBorder="0" applyAlignment="0" applyProtection="0"/>
    <xf numFmtId="186" fontId="39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66" fillId="0" borderId="0"/>
    <xf numFmtId="0" fontId="38" fillId="0" borderId="0"/>
    <xf numFmtId="0" fontId="35" fillId="0" borderId="0"/>
    <xf numFmtId="0" fontId="36" fillId="0" borderId="0"/>
    <xf numFmtId="0" fontId="37" fillId="0" borderId="0"/>
    <xf numFmtId="0" fontId="36" fillId="0" borderId="0"/>
    <xf numFmtId="0" fontId="39" fillId="0" borderId="0"/>
    <xf numFmtId="0" fontId="41" fillId="0" borderId="0"/>
    <xf numFmtId="0" fontId="37" fillId="0" borderId="0"/>
    <xf numFmtId="0" fontId="38" fillId="0" borderId="0"/>
    <xf numFmtId="0" fontId="39" fillId="0" borderId="0"/>
    <xf numFmtId="0" fontId="38" fillId="0" borderId="0"/>
    <xf numFmtId="0" fontId="39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38" fillId="0" borderId="0"/>
    <xf numFmtId="0" fontId="39" fillId="0" borderId="0"/>
    <xf numFmtId="0" fontId="1" fillId="0" borderId="0" applyFill="0" applyBorder="0" applyAlignment="0"/>
    <xf numFmtId="185" fontId="44" fillId="0" borderId="0" applyFont="0" applyFill="0" applyBorder="0" applyAlignment="0" applyProtection="0"/>
    <xf numFmtId="186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62" fillId="0" borderId="0" applyFont="0" applyFill="0" applyBorder="0" applyAlignment="0" applyProtection="0"/>
    <xf numFmtId="195" fontId="44" fillId="0" borderId="0" applyFont="0" applyFill="0" applyBorder="0" applyAlignment="0" applyProtection="0"/>
    <xf numFmtId="196" fontId="44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45" fillId="0" borderId="0" applyFill="0" applyBorder="0" applyAlignment="0" applyProtection="0"/>
    <xf numFmtId="2" fontId="45" fillId="0" borderId="0" applyFill="0" applyBorder="0" applyAlignment="0" applyProtection="0"/>
    <xf numFmtId="0" fontId="46" fillId="0" borderId="1" applyNumberFormat="0" applyAlignment="0" applyProtection="0">
      <alignment horizontal="left" vertical="center"/>
    </xf>
    <xf numFmtId="0" fontId="46" fillId="0" borderId="2">
      <alignment horizontal="left" vertical="center"/>
    </xf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/>
    <xf numFmtId="10" fontId="44" fillId="0" borderId="0" applyFont="0" applyFill="0" applyBorder="0" applyAlignment="0" applyProtection="0"/>
    <xf numFmtId="0" fontId="67" fillId="0" borderId="0"/>
    <xf numFmtId="0" fontId="68" fillId="0" borderId="0" applyFill="0" applyBorder="0" applyProtection="0">
      <alignment horizontal="centerContinuous" vertical="center"/>
    </xf>
    <xf numFmtId="0" fontId="69" fillId="16" borderId="0" applyFill="0" applyBorder="0" applyProtection="0">
      <alignment horizontal="center" vertical="center"/>
    </xf>
    <xf numFmtId="0" fontId="45" fillId="0" borderId="3" applyNumberFormat="0" applyFill="0" applyAlignment="0" applyProtection="0"/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1" borderId="4" applyNumberFormat="0" applyAlignment="0" applyProtection="0">
      <alignment vertical="center"/>
    </xf>
    <xf numFmtId="199" fontId="11" fillId="0" borderId="0"/>
    <xf numFmtId="199" fontId="11" fillId="0" borderId="0"/>
    <xf numFmtId="199" fontId="11" fillId="0" borderId="0"/>
    <xf numFmtId="199" fontId="11" fillId="0" borderId="0"/>
    <xf numFmtId="199" fontId="11" fillId="0" borderId="0"/>
    <xf numFmtId="199" fontId="11" fillId="0" borderId="0"/>
    <xf numFmtId="199" fontId="11" fillId="0" borderId="0"/>
    <xf numFmtId="199" fontId="11" fillId="0" borderId="0"/>
    <xf numFmtId="199" fontId="11" fillId="0" borderId="0"/>
    <xf numFmtId="199" fontId="11" fillId="0" borderId="0"/>
    <xf numFmtId="199" fontId="11" fillId="0" borderId="0"/>
    <xf numFmtId="0" fontId="21" fillId="3" borderId="0" applyNumberFormat="0" applyBorder="0" applyAlignment="0" applyProtection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1" fillId="22" borderId="5" applyNumberFormat="0" applyFont="0" applyAlignment="0" applyProtection="0">
      <alignment vertical="center"/>
    </xf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16" borderId="0" applyFill="0" applyBorder="0" applyProtection="0">
      <alignment horizontal="right"/>
    </xf>
    <xf numFmtId="10" fontId="61" fillId="0" borderId="0" applyFill="0" applyBorder="0" applyProtection="0">
      <alignment horizontal="right"/>
    </xf>
    <xf numFmtId="0" fontId="22" fillId="23" borderId="0" applyNumberFormat="0" applyBorder="0" applyAlignment="0" applyProtection="0">
      <alignment vertical="center"/>
    </xf>
    <xf numFmtId="0" fontId="23" fillId="0" borderId="0"/>
    <xf numFmtId="0" fontId="24" fillId="0" borderId="0" applyNumberFormat="0" applyFill="0" applyBorder="0" applyAlignment="0" applyProtection="0">
      <alignment vertical="center"/>
    </xf>
    <xf numFmtId="0" fontId="25" fillId="24" borderId="6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7"/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21" borderId="13" applyNumberFormat="0" applyAlignment="0" applyProtection="0">
      <alignment vertical="center"/>
    </xf>
    <xf numFmtId="0" fontId="11" fillId="0" borderId="0" applyFont="0" applyFill="0" applyBorder="0" applyAlignment="0" applyProtection="0"/>
    <xf numFmtId="200" fontId="61" fillId="16" borderId="0" applyFill="0" applyBorder="0" applyProtection="0">
      <alignment horizontal="right"/>
    </xf>
    <xf numFmtId="0" fontId="1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  <xf numFmtId="0" fontId="1" fillId="0" borderId="0"/>
    <xf numFmtId="0" fontId="84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70" fillId="0" borderId="0"/>
    <xf numFmtId="0" fontId="7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 applyProtection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</cellStyleXfs>
  <cellXfs count="781">
    <xf numFmtId="0" fontId="0" fillId="0" borderId="0" xfId="0"/>
    <xf numFmtId="0" fontId="1" fillId="0" borderId="0" xfId="0" applyFont="1"/>
    <xf numFmtId="0" fontId="5" fillId="0" borderId="0" xfId="0" applyFont="1" applyAlignment="1">
      <alignment horizontal="left"/>
    </xf>
    <xf numFmtId="0" fontId="10" fillId="0" borderId="0" xfId="200" applyFont="1" applyFill="1" applyAlignment="1">
      <alignment vertical="center"/>
    </xf>
    <xf numFmtId="0" fontId="5" fillId="0" borderId="0" xfId="200" applyFont="1" applyFill="1" applyAlignment="1">
      <alignment vertical="center"/>
    </xf>
    <xf numFmtId="3" fontId="10" fillId="0" borderId="0" xfId="200" applyNumberFormat="1" applyFont="1" applyFill="1" applyAlignment="1">
      <alignment vertical="center"/>
    </xf>
    <xf numFmtId="0" fontId="10" fillId="0" borderId="0" xfId="200" applyFont="1" applyFill="1" applyAlignment="1">
      <alignment horizontal="right" vertical="center"/>
    </xf>
    <xf numFmtId="3" fontId="13" fillId="0" borderId="0" xfId="200" applyNumberFormat="1" applyFont="1" applyFill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0" fillId="0" borderId="16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0" fillId="0" borderId="0" xfId="200" applyFont="1" applyFill="1" applyAlignment="1"/>
    <xf numFmtId="0" fontId="5" fillId="0" borderId="0" xfId="200" applyFont="1" applyFill="1" applyAlignment="1"/>
    <xf numFmtId="0" fontId="53" fillId="0" borderId="0" xfId="182" applyFont="1">
      <alignment vertical="center"/>
    </xf>
    <xf numFmtId="0" fontId="1" fillId="0" borderId="0" xfId="182" applyFont="1">
      <alignment vertical="center"/>
    </xf>
    <xf numFmtId="0" fontId="10" fillId="0" borderId="0" xfId="200" applyFont="1" applyFill="1" applyBorder="1" applyAlignment="1"/>
    <xf numFmtId="0" fontId="5" fillId="0" borderId="0" xfId="182" applyFont="1">
      <alignment vertical="center"/>
    </xf>
    <xf numFmtId="0" fontId="5" fillId="0" borderId="31" xfId="200" applyFont="1" applyFill="1" applyBorder="1" applyAlignment="1">
      <alignment horizontal="center" vertical="center"/>
    </xf>
    <xf numFmtId="0" fontId="53" fillId="0" borderId="0" xfId="188" applyFont="1">
      <alignment vertical="center"/>
    </xf>
    <xf numFmtId="0" fontId="1" fillId="0" borderId="0" xfId="188" applyFont="1">
      <alignment vertical="center"/>
    </xf>
    <xf numFmtId="4" fontId="10" fillId="0" borderId="0" xfId="200" quotePrefix="1" applyNumberFormat="1" applyFont="1" applyFill="1" applyBorder="1" applyAlignment="1">
      <alignment horizontal="right" vertical="center"/>
    </xf>
    <xf numFmtId="0" fontId="13" fillId="0" borderId="0" xfId="200" applyFont="1" applyFill="1" applyBorder="1" applyAlignment="1">
      <alignment vertical="center"/>
    </xf>
    <xf numFmtId="0" fontId="57" fillId="0" borderId="0" xfId="188" applyFont="1">
      <alignment vertical="center"/>
    </xf>
    <xf numFmtId="0" fontId="1" fillId="0" borderId="0" xfId="200" applyFont="1" applyFill="1" applyAlignment="1"/>
    <xf numFmtId="0" fontId="1" fillId="0" borderId="0" xfId="197" applyNumberFormat="1" applyFont="1" applyFill="1" applyAlignment="1">
      <alignment vertical="center"/>
    </xf>
    <xf numFmtId="0" fontId="1" fillId="0" borderId="0" xfId="197" applyNumberFormat="1" applyFont="1" applyFill="1" applyAlignment="1">
      <alignment horizontal="right" vertical="center"/>
    </xf>
    <xf numFmtId="0" fontId="1" fillId="0" borderId="0" xfId="183"/>
    <xf numFmtId="0" fontId="5" fillId="0" borderId="0" xfId="183" applyFont="1"/>
    <xf numFmtId="0" fontId="49" fillId="0" borderId="0" xfId="183" applyFont="1"/>
    <xf numFmtId="179" fontId="5" fillId="0" borderId="0" xfId="183" applyNumberFormat="1" applyFont="1" applyAlignment="1">
      <alignment horizontal="right" vertical="center" wrapText="1"/>
    </xf>
    <xf numFmtId="0" fontId="1" fillId="0" borderId="0" xfId="183" applyFont="1"/>
    <xf numFmtId="0" fontId="53" fillId="0" borderId="0" xfId="183" applyFont="1"/>
    <xf numFmtId="0" fontId="10" fillId="0" borderId="40" xfId="200" applyFont="1" applyFill="1" applyBorder="1" applyAlignment="1"/>
    <xf numFmtId="177" fontId="10" fillId="0" borderId="35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58" fillId="0" borderId="42" xfId="0" applyFont="1" applyFill="1" applyBorder="1" applyAlignment="1">
      <alignment vertical="center" wrapText="1"/>
    </xf>
    <xf numFmtId="3" fontId="58" fillId="0" borderId="43" xfId="0" applyNumberFormat="1" applyFont="1" applyFill="1" applyBorder="1" applyAlignment="1">
      <alignment horizontal="center" vertical="center" wrapText="1"/>
    </xf>
    <xf numFmtId="3" fontId="58" fillId="0" borderId="31" xfId="0" applyNumberFormat="1" applyFont="1" applyFill="1" applyBorder="1" applyAlignment="1">
      <alignment vertical="center" wrapText="1"/>
    </xf>
    <xf numFmtId="3" fontId="58" fillId="0" borderId="31" xfId="200" applyNumberFormat="1" applyFont="1" applyFill="1" applyBorder="1" applyAlignment="1" applyProtection="1">
      <alignment vertical="center"/>
      <protection locked="0"/>
    </xf>
    <xf numFmtId="49" fontId="10" fillId="0" borderId="38" xfId="200" applyNumberFormat="1" applyFont="1" applyFill="1" applyBorder="1" applyAlignment="1">
      <alignment horizontal="center" vertical="center" wrapText="1"/>
    </xf>
    <xf numFmtId="181" fontId="10" fillId="0" borderId="41" xfId="183" applyNumberFormat="1" applyFont="1" applyFill="1" applyBorder="1" applyAlignment="1">
      <alignment horizontal="right" vertical="center" wrapText="1"/>
    </xf>
    <xf numFmtId="184" fontId="10" fillId="0" borderId="31" xfId="183" quotePrefix="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178" fontId="10" fillId="0" borderId="31" xfId="0" applyNumberFormat="1" applyFont="1" applyFill="1" applyBorder="1" applyAlignment="1">
      <alignment horizontal="right" vertical="center" indent="1"/>
    </xf>
    <xf numFmtId="0" fontId="0" fillId="0" borderId="0" xfId="0" applyFill="1"/>
    <xf numFmtId="0" fontId="55" fillId="0" borderId="26" xfId="0" applyFont="1" applyBorder="1" applyAlignment="1">
      <alignment horizontal="left" vertical="center" wrapText="1" indent="2"/>
    </xf>
    <xf numFmtId="41" fontId="10" fillId="0" borderId="0" xfId="187" applyNumberFormat="1" applyFont="1" applyFill="1" applyBorder="1" applyAlignment="1" applyProtection="1">
      <alignment horizontal="right" vertical="center" shrinkToFit="1"/>
    </xf>
    <xf numFmtId="41" fontId="10" fillId="0" borderId="35" xfId="156" applyFont="1" applyFill="1" applyBorder="1" applyAlignment="1">
      <alignment horizontal="right" vertical="center" wrapText="1" indent="1"/>
    </xf>
    <xf numFmtId="41" fontId="10" fillId="0" borderId="0" xfId="156" applyFont="1" applyFill="1" applyBorder="1" applyAlignment="1">
      <alignment horizontal="right" vertical="center" wrapText="1" indent="1"/>
    </xf>
    <xf numFmtId="41" fontId="10" fillId="0" borderId="0" xfId="156" applyFont="1" applyFill="1" applyBorder="1" applyAlignment="1">
      <alignment horizontal="right" vertical="center" wrapText="1"/>
    </xf>
    <xf numFmtId="41" fontId="10" fillId="0" borderId="0" xfId="156" quotePrefix="1" applyFont="1" applyFill="1" applyBorder="1" applyAlignment="1">
      <alignment horizontal="right" vertical="center" wrapText="1"/>
    </xf>
    <xf numFmtId="0" fontId="50" fillId="0" borderId="26" xfId="0" applyFont="1" applyBorder="1" applyAlignment="1">
      <alignment horizontal="left" vertical="center" wrapText="1" indent="1"/>
    </xf>
    <xf numFmtId="41" fontId="50" fillId="0" borderId="35" xfId="156" applyFont="1" applyFill="1" applyBorder="1" applyAlignment="1">
      <alignment horizontal="right" vertical="center" wrapText="1" indent="1"/>
    </xf>
    <xf numFmtId="41" fontId="50" fillId="0" borderId="0" xfId="156" applyFont="1" applyFill="1" applyBorder="1" applyAlignment="1">
      <alignment horizontal="right" vertical="center" wrapText="1" indent="1"/>
    </xf>
    <xf numFmtId="41" fontId="50" fillId="0" borderId="0" xfId="156" applyFont="1" applyFill="1" applyBorder="1" applyAlignment="1">
      <alignment horizontal="right" vertical="center" wrapText="1"/>
    </xf>
    <xf numFmtId="41" fontId="50" fillId="0" borderId="0" xfId="156" quotePrefix="1" applyFont="1" applyFill="1" applyBorder="1" applyAlignment="1">
      <alignment horizontal="right" vertical="center" wrapText="1"/>
    </xf>
    <xf numFmtId="0" fontId="50" fillId="0" borderId="21" xfId="0" applyFont="1" applyBorder="1" applyAlignment="1">
      <alignment horizontal="left" vertical="center" wrapText="1" indent="1"/>
    </xf>
    <xf numFmtId="41" fontId="10" fillId="0" borderId="21" xfId="156" applyFont="1" applyFill="1" applyBorder="1" applyAlignment="1">
      <alignment horizontal="right" vertical="center" wrapText="1"/>
    </xf>
    <xf numFmtId="41" fontId="10" fillId="0" borderId="0" xfId="156" applyFont="1" applyFill="1" applyBorder="1" applyAlignment="1">
      <alignment vertical="center" wrapText="1"/>
    </xf>
    <xf numFmtId="202" fontId="10" fillId="0" borderId="21" xfId="0" applyNumberFormat="1" applyFont="1" applyFill="1" applyBorder="1" applyAlignment="1">
      <alignment horizontal="left" vertical="center" indent="1"/>
    </xf>
    <xf numFmtId="202" fontId="10" fillId="0" borderId="0" xfId="0" applyNumberFormat="1" applyFont="1" applyFill="1" applyBorder="1" applyAlignment="1">
      <alignment horizontal="left" vertical="center" indent="1"/>
    </xf>
    <xf numFmtId="202" fontId="10" fillId="0" borderId="0" xfId="198" applyNumberFormat="1" applyFont="1" applyFill="1" applyBorder="1" applyAlignment="1" applyProtection="1">
      <alignment horizontal="left" vertical="center" indent="1"/>
      <protection locked="0"/>
    </xf>
    <xf numFmtId="202" fontId="50" fillId="0" borderId="21" xfId="0" applyNumberFormat="1" applyFont="1" applyFill="1" applyBorder="1" applyAlignment="1">
      <alignment horizontal="left" vertical="center" indent="1"/>
    </xf>
    <xf numFmtId="202" fontId="50" fillId="0" borderId="0" xfId="0" applyNumberFormat="1" applyFont="1" applyFill="1" applyBorder="1" applyAlignment="1">
      <alignment horizontal="left" vertical="center" indent="1"/>
    </xf>
    <xf numFmtId="202" fontId="50" fillId="0" borderId="0" xfId="198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Alignment="1">
      <alignment horizontal="left"/>
    </xf>
    <xf numFmtId="4" fontId="50" fillId="0" borderId="21" xfId="195" applyNumberFormat="1" applyFont="1" applyFill="1" applyBorder="1" applyAlignment="1" applyProtection="1">
      <alignment horizontal="right" vertical="center"/>
      <protection locked="0"/>
    </xf>
    <xf numFmtId="3" fontId="50" fillId="0" borderId="0" xfId="195" applyNumberFormat="1" applyFont="1" applyFill="1" applyBorder="1" applyAlignment="1" applyProtection="1">
      <alignment horizontal="right" vertical="center"/>
      <protection locked="0"/>
    </xf>
    <xf numFmtId="4" fontId="50" fillId="0" borderId="0" xfId="195" applyNumberFormat="1" applyFont="1" applyFill="1" applyBorder="1" applyAlignment="1" applyProtection="1">
      <alignment horizontal="right" vertical="center"/>
      <protection locked="0"/>
    </xf>
    <xf numFmtId="176" fontId="50" fillId="0" borderId="0" xfId="198" quotePrefix="1" applyNumberFormat="1" applyFont="1" applyFill="1" applyBorder="1" applyAlignment="1" applyProtection="1">
      <alignment horizontal="right" vertical="center"/>
      <protection locked="0"/>
    </xf>
    <xf numFmtId="197" fontId="50" fillId="0" borderId="0" xfId="198" quotePrefix="1" applyNumberFormat="1" applyFont="1" applyFill="1" applyBorder="1" applyAlignment="1" applyProtection="1">
      <alignment horizontal="right" vertical="center"/>
      <protection locked="0"/>
    </xf>
    <xf numFmtId="4" fontId="10" fillId="0" borderId="21" xfId="195" applyNumberFormat="1" applyFont="1" applyFill="1" applyBorder="1" applyAlignment="1" applyProtection="1">
      <alignment horizontal="right" vertical="center"/>
      <protection locked="0"/>
    </xf>
    <xf numFmtId="3" fontId="10" fillId="0" borderId="0" xfId="195" applyNumberFormat="1" applyFont="1" applyFill="1" applyBorder="1" applyAlignment="1" applyProtection="1">
      <alignment horizontal="right" vertical="center"/>
      <protection locked="0"/>
    </xf>
    <xf numFmtId="4" fontId="10" fillId="0" borderId="0" xfId="195" applyNumberFormat="1" applyFont="1" applyFill="1" applyBorder="1" applyAlignment="1" applyProtection="1">
      <alignment horizontal="right" vertical="center"/>
      <protection locked="0"/>
    </xf>
    <xf numFmtId="176" fontId="10" fillId="0" borderId="0" xfId="198" quotePrefix="1" applyNumberFormat="1" applyFont="1" applyFill="1" applyBorder="1" applyAlignment="1" applyProtection="1">
      <alignment horizontal="right" vertical="center"/>
      <protection locked="0"/>
    </xf>
    <xf numFmtId="197" fontId="10" fillId="0" borderId="0" xfId="198" quotePrefix="1" applyNumberFormat="1" applyFont="1" applyFill="1" applyBorder="1" applyAlignment="1" applyProtection="1">
      <alignment horizontal="right" vertical="center"/>
      <protection locked="0"/>
    </xf>
    <xf numFmtId="176" fontId="50" fillId="0" borderId="21" xfId="156" applyNumberFormat="1" applyFont="1" applyFill="1" applyBorder="1" applyAlignment="1">
      <alignment horizontal="right" vertical="center"/>
    </xf>
    <xf numFmtId="176" fontId="50" fillId="0" borderId="0" xfId="198" applyNumberFormat="1" applyFont="1" applyFill="1" applyBorder="1" applyAlignment="1" applyProtection="1">
      <alignment horizontal="right" vertical="center"/>
      <protection locked="0"/>
    </xf>
    <xf numFmtId="176" fontId="50" fillId="0" borderId="0" xfId="156" applyNumberFormat="1" applyFont="1" applyFill="1" applyBorder="1" applyAlignment="1">
      <alignment vertical="center"/>
    </xf>
    <xf numFmtId="176" fontId="50" fillId="0" borderId="0" xfId="156" quotePrefix="1" applyNumberFormat="1" applyFont="1" applyFill="1" applyBorder="1" applyAlignment="1">
      <alignment horizontal="center" vertical="center"/>
    </xf>
    <xf numFmtId="176" fontId="10" fillId="0" borderId="21" xfId="156" applyNumberFormat="1" applyFont="1" applyFill="1" applyBorder="1" applyAlignment="1">
      <alignment horizontal="right" vertical="center"/>
    </xf>
    <xf numFmtId="176" fontId="10" fillId="0" borderId="0" xfId="198" applyNumberFormat="1" applyFont="1" applyFill="1" applyBorder="1" applyAlignment="1" applyProtection="1">
      <alignment horizontal="right" vertical="center"/>
      <protection locked="0"/>
    </xf>
    <xf numFmtId="176" fontId="10" fillId="0" borderId="0" xfId="156" applyNumberFormat="1" applyFont="1" applyFill="1" applyBorder="1" applyAlignment="1">
      <alignment vertical="center"/>
    </xf>
    <xf numFmtId="0" fontId="74" fillId="0" borderId="0" xfId="0" applyFont="1"/>
    <xf numFmtId="41" fontId="50" fillId="0" borderId="0" xfId="187" applyNumberFormat="1" applyFont="1" applyFill="1" applyBorder="1" applyAlignment="1" applyProtection="1">
      <alignment horizontal="right" vertical="center" shrinkToFit="1"/>
    </xf>
    <xf numFmtId="0" fontId="10" fillId="0" borderId="37" xfId="188" applyFont="1" applyFill="1" applyBorder="1" applyAlignment="1">
      <alignment vertical="center"/>
    </xf>
    <xf numFmtId="0" fontId="10" fillId="0" borderId="31" xfId="188" applyFont="1" applyFill="1" applyBorder="1" applyAlignment="1">
      <alignment vertical="center"/>
    </xf>
    <xf numFmtId="0" fontId="56" fillId="0" borderId="0" xfId="188" applyFont="1" applyFill="1" applyBorder="1" applyAlignment="1">
      <alignment vertical="center"/>
    </xf>
    <xf numFmtId="0" fontId="5" fillId="0" borderId="0" xfId="188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3" fontId="10" fillId="0" borderId="35" xfId="0" applyNumberFormat="1" applyFont="1" applyFill="1" applyBorder="1" applyAlignment="1">
      <alignment horizontal="center" vertical="center" wrapText="1"/>
    </xf>
    <xf numFmtId="179" fontId="50" fillId="0" borderId="0" xfId="0" applyNumberFormat="1" applyFont="1" applyFill="1" applyBorder="1" applyAlignment="1">
      <alignment horizontal="right" vertical="center" wrapText="1"/>
    </xf>
    <xf numFmtId="179" fontId="10" fillId="0" borderId="0" xfId="0" applyNumberFormat="1" applyFont="1" applyFill="1" applyBorder="1" applyAlignment="1">
      <alignment horizontal="right" vertical="center" wrapText="1"/>
    </xf>
    <xf numFmtId="176" fontId="50" fillId="0" borderId="0" xfId="0" applyNumberFormat="1" applyFont="1" applyFill="1" applyBorder="1" applyAlignment="1">
      <alignment horizontal="center" vertical="center" wrapText="1"/>
    </xf>
    <xf numFmtId="41" fontId="10" fillId="0" borderId="0" xfId="156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3" fontId="76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/>
    <xf numFmtId="197" fontId="3" fillId="0" borderId="0" xfId="0" applyNumberFormat="1" applyFont="1" applyFill="1" applyAlignment="1">
      <alignment horizontal="left"/>
    </xf>
    <xf numFmtId="0" fontId="55" fillId="0" borderId="26" xfId="0" applyFont="1" applyFill="1" applyBorder="1" applyAlignment="1">
      <alignment horizontal="left" vertical="center" wrapText="1" indent="2"/>
    </xf>
    <xf numFmtId="0" fontId="50" fillId="0" borderId="26" xfId="0" applyFont="1" applyFill="1" applyBorder="1" applyAlignment="1">
      <alignment horizontal="left" vertical="center" wrapText="1" indent="1"/>
    </xf>
    <xf numFmtId="0" fontId="50" fillId="0" borderId="21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188" applyFont="1">
      <alignment vertical="center"/>
    </xf>
    <xf numFmtId="0" fontId="55" fillId="0" borderId="21" xfId="0" applyFont="1" applyBorder="1" applyAlignment="1">
      <alignment horizontal="left" vertical="center" wrapText="1" indent="2"/>
    </xf>
    <xf numFmtId="0" fontId="55" fillId="0" borderId="21" xfId="0" applyFont="1" applyFill="1" applyBorder="1" applyAlignment="1">
      <alignment horizontal="left" vertical="center" wrapText="1" indent="2"/>
    </xf>
    <xf numFmtId="0" fontId="0" fillId="0" borderId="0" xfId="0" applyAlignment="1">
      <alignment vertical="center"/>
    </xf>
    <xf numFmtId="0" fontId="5" fillId="0" borderId="0" xfId="188" applyFont="1" applyFill="1" applyBorder="1" applyAlignment="1">
      <alignment vertical="center"/>
    </xf>
    <xf numFmtId="0" fontId="5" fillId="0" borderId="0" xfId="0" applyFont="1" applyFill="1" applyAlignment="1"/>
    <xf numFmtId="0" fontId="50" fillId="0" borderId="0" xfId="0" applyFont="1" applyFill="1" applyBorder="1" applyAlignment="1">
      <alignment horizontal="center" vertical="center" wrapText="1"/>
    </xf>
    <xf numFmtId="178" fontId="50" fillId="0" borderId="0" xfId="0" applyNumberFormat="1" applyFont="1" applyFill="1" applyBorder="1" applyAlignment="1">
      <alignment horizontal="right" vertical="center" wrapText="1"/>
    </xf>
    <xf numFmtId="178" fontId="50" fillId="0" borderId="0" xfId="0" applyNumberFormat="1" applyFont="1" applyFill="1" applyBorder="1" applyAlignment="1">
      <alignment horizontal="right" vertical="center" wrapText="1" indent="1"/>
    </xf>
    <xf numFmtId="0" fontId="50" fillId="0" borderId="21" xfId="0" applyFont="1" applyFill="1" applyBorder="1" applyAlignment="1">
      <alignment horizontal="center" vertical="center" wrapText="1"/>
    </xf>
    <xf numFmtId="41" fontId="50" fillId="0" borderId="21" xfId="156" applyFont="1" applyFill="1" applyBorder="1" applyAlignment="1">
      <alignment horizontal="right" vertical="center" wrapText="1" indent="1"/>
    </xf>
    <xf numFmtId="0" fontId="50" fillId="0" borderId="21" xfId="0" applyFont="1" applyBorder="1" applyAlignment="1">
      <alignment horizontal="center" vertical="center" wrapText="1"/>
    </xf>
    <xf numFmtId="0" fontId="10" fillId="0" borderId="21" xfId="182" applyFont="1" applyFill="1" applyBorder="1" applyAlignment="1">
      <alignment vertical="center"/>
    </xf>
    <xf numFmtId="0" fontId="10" fillId="0" borderId="0" xfId="182" applyFont="1" applyFill="1" applyBorder="1" applyAlignment="1">
      <alignment vertical="center"/>
    </xf>
    <xf numFmtId="182" fontId="50" fillId="0" borderId="21" xfId="0" applyNumberFormat="1" applyFont="1" applyFill="1" applyBorder="1" applyAlignment="1">
      <alignment horizontal="center" vertical="center" wrapText="1"/>
    </xf>
    <xf numFmtId="182" fontId="50" fillId="0" borderId="0" xfId="0" applyNumberFormat="1" applyFont="1" applyFill="1" applyBorder="1" applyAlignment="1">
      <alignment horizontal="center" vertical="center" wrapText="1"/>
    </xf>
    <xf numFmtId="0" fontId="50" fillId="0" borderId="26" xfId="198" applyFont="1" applyFill="1" applyBorder="1" applyAlignment="1">
      <alignment horizontal="center" vertical="center"/>
    </xf>
    <xf numFmtId="0" fontId="0" fillId="0" borderId="0" xfId="183" applyFont="1"/>
    <xf numFmtId="0" fontId="74" fillId="0" borderId="0" xfId="183" applyFont="1"/>
    <xf numFmtId="3" fontId="10" fillId="0" borderId="0" xfId="0" applyNumberFormat="1" applyFont="1" applyFill="1" applyBorder="1" applyAlignment="1">
      <alignment horizontal="center" vertical="center" wrapText="1"/>
    </xf>
    <xf numFmtId="3" fontId="10" fillId="0" borderId="0" xfId="200" applyNumberFormat="1" applyFont="1" applyFill="1" applyBorder="1" applyAlignment="1" applyProtection="1">
      <alignment horizontal="center" vertical="center"/>
      <protection locked="0"/>
    </xf>
    <xf numFmtId="0" fontId="10" fillId="0" borderId="40" xfId="0" applyFont="1" applyBorder="1" applyAlignment="1">
      <alignment horizontal="right"/>
    </xf>
    <xf numFmtId="0" fontId="5" fillId="0" borderId="47" xfId="182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3" fontId="10" fillId="0" borderId="21" xfId="0" applyNumberFormat="1" applyFont="1" applyFill="1" applyBorder="1" applyAlignment="1">
      <alignment horizontal="center" vertical="center" wrapText="1"/>
    </xf>
    <xf numFmtId="0" fontId="5" fillId="0" borderId="50" xfId="188" applyFont="1" applyBorder="1" applyAlignment="1">
      <alignment horizontal="center" vertical="center"/>
    </xf>
    <xf numFmtId="3" fontId="78" fillId="0" borderId="0" xfId="0" applyNumberFormat="1" applyFont="1" applyFill="1" applyBorder="1" applyAlignment="1">
      <alignment horizontal="center" vertical="center" wrapText="1"/>
    </xf>
    <xf numFmtId="3" fontId="77" fillId="0" borderId="0" xfId="0" applyNumberFormat="1" applyFont="1" applyFill="1" applyBorder="1" applyAlignment="1">
      <alignment horizontal="center" vertical="center" wrapText="1"/>
    </xf>
    <xf numFmtId="3" fontId="7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/>
    </xf>
    <xf numFmtId="203" fontId="15" fillId="0" borderId="0" xfId="198" applyNumberFormat="1" applyFont="1" applyFill="1" applyBorder="1" applyAlignment="1" applyProtection="1">
      <alignment horizontal="right" vertical="center"/>
      <protection locked="0"/>
    </xf>
    <xf numFmtId="203" fontId="15" fillId="0" borderId="0" xfId="158" applyNumberFormat="1" applyFont="1" applyFill="1" applyBorder="1" applyAlignment="1">
      <alignment horizontal="right" vertical="center"/>
    </xf>
    <xf numFmtId="203" fontId="15" fillId="0" borderId="0" xfId="190" applyNumberFormat="1" applyFont="1" applyFill="1" applyBorder="1" applyAlignment="1">
      <alignment vertical="center" wrapText="1"/>
    </xf>
    <xf numFmtId="41" fontId="15" fillId="0" borderId="0" xfId="198" applyNumberFormat="1" applyFont="1" applyFill="1" applyBorder="1" applyAlignment="1" applyProtection="1">
      <alignment horizontal="right" vertical="center"/>
      <protection locked="0"/>
    </xf>
    <xf numFmtId="41" fontId="85" fillId="0" borderId="0" xfId="198" applyNumberFormat="1" applyFont="1" applyFill="1" applyBorder="1" applyAlignment="1" applyProtection="1">
      <alignment horizontal="right" vertical="center"/>
      <protection locked="0"/>
    </xf>
    <xf numFmtId="0" fontId="15" fillId="0" borderId="0" xfId="198" applyNumberFormat="1" applyFont="1" applyFill="1" applyBorder="1" applyAlignment="1">
      <alignment vertical="center"/>
    </xf>
    <xf numFmtId="0" fontId="0" fillId="0" borderId="0" xfId="0" applyFill="1" applyBorder="1"/>
    <xf numFmtId="197" fontId="3" fillId="0" borderId="0" xfId="0" applyNumberFormat="1" applyFont="1" applyFill="1" applyBorder="1" applyAlignment="1">
      <alignment horizontal="left"/>
    </xf>
    <xf numFmtId="176" fontId="48" fillId="0" borderId="0" xfId="0" applyNumberFormat="1" applyFont="1" applyFill="1" applyBorder="1"/>
    <xf numFmtId="200" fontId="0" fillId="0" borderId="0" xfId="0" applyNumberFormat="1" applyFill="1" applyBorder="1"/>
    <xf numFmtId="0" fontId="14" fillId="0" borderId="0" xfId="195" applyFont="1" applyFill="1" applyBorder="1" applyAlignment="1">
      <alignment horizontal="left" vertical="center"/>
    </xf>
    <xf numFmtId="49" fontId="12" fillId="0" borderId="0" xfId="196" applyNumberFormat="1" applyFont="1" applyFill="1" applyBorder="1" applyAlignment="1">
      <alignment horizontal="center" vertical="center" wrapText="1"/>
    </xf>
    <xf numFmtId="0" fontId="15" fillId="0" borderId="0" xfId="195" applyFont="1" applyFill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shrinkToFit="1"/>
    </xf>
    <xf numFmtId="3" fontId="10" fillId="0" borderId="53" xfId="20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86" fillId="25" borderId="0" xfId="0" applyFont="1" applyFill="1"/>
    <xf numFmtId="0" fontId="86" fillId="0" borderId="0" xfId="0" applyFont="1" applyFill="1"/>
    <xf numFmtId="3" fontId="10" fillId="0" borderId="43" xfId="200" applyNumberFormat="1" applyFont="1" applyFill="1" applyBorder="1" applyAlignment="1">
      <alignment horizontal="center" vertical="top" wrapText="1"/>
    </xf>
    <xf numFmtId="0" fontId="10" fillId="0" borderId="53" xfId="0" applyFont="1" applyBorder="1" applyAlignment="1">
      <alignment horizontal="center" shrinkToFit="1"/>
    </xf>
    <xf numFmtId="178" fontId="10" fillId="0" borderId="0" xfId="0" applyNumberFormat="1" applyFont="1" applyFill="1" applyBorder="1" applyAlignment="1">
      <alignment horizontal="center" vertical="center"/>
    </xf>
    <xf numFmtId="202" fontId="50" fillId="0" borderId="0" xfId="0" applyNumberFormat="1" applyFont="1" applyFill="1" applyBorder="1" applyAlignment="1">
      <alignment horizontal="center" vertical="center"/>
    </xf>
    <xf numFmtId="202" fontId="10" fillId="0" borderId="0" xfId="0" applyNumberFormat="1" applyFont="1" applyFill="1" applyBorder="1" applyAlignment="1">
      <alignment horizontal="center" vertical="center"/>
    </xf>
    <xf numFmtId="0" fontId="0" fillId="0" borderId="0" xfId="0" applyFont="1"/>
    <xf numFmtId="203" fontId="50" fillId="0" borderId="21" xfId="188" applyNumberFormat="1" applyFont="1" applyFill="1" applyBorder="1" applyAlignment="1">
      <alignment vertical="center" shrinkToFit="1"/>
    </xf>
    <xf numFmtId="203" fontId="50" fillId="0" borderId="0" xfId="188" applyNumberFormat="1" applyFont="1" applyFill="1" applyBorder="1" applyAlignment="1">
      <alignment vertical="center" shrinkToFit="1"/>
    </xf>
    <xf numFmtId="203" fontId="50" fillId="0" borderId="0" xfId="189" applyNumberFormat="1" applyFont="1" applyFill="1" applyBorder="1" applyAlignment="1">
      <alignment vertical="center" shrinkToFit="1"/>
    </xf>
    <xf numFmtId="203" fontId="50" fillId="0" borderId="0" xfId="190" applyNumberFormat="1" applyFont="1" applyFill="1" applyBorder="1" applyAlignment="1">
      <alignment vertical="center" shrinkToFit="1"/>
    </xf>
    <xf numFmtId="203" fontId="50" fillId="0" borderId="0" xfId="158" applyNumberFormat="1" applyFont="1" applyFill="1" applyBorder="1" applyAlignment="1">
      <alignment vertical="center" shrinkToFit="1"/>
    </xf>
    <xf numFmtId="0" fontId="0" fillId="0" borderId="0" xfId="0" applyFont="1" applyFill="1"/>
    <xf numFmtId="41" fontId="50" fillId="0" borderId="21" xfId="158" applyFont="1" applyFill="1" applyBorder="1" applyAlignment="1">
      <alignment horizontal="right" vertical="center" wrapText="1" indent="1"/>
    </xf>
    <xf numFmtId="41" fontId="50" fillId="0" borderId="0" xfId="158" applyFont="1" applyFill="1" applyBorder="1" applyAlignment="1">
      <alignment horizontal="right" vertical="center" wrapText="1" indent="1"/>
    </xf>
    <xf numFmtId="41" fontId="50" fillId="0" borderId="0" xfId="158" applyFont="1" applyFill="1" applyBorder="1" applyAlignment="1">
      <alignment horizontal="right" vertical="center" wrapText="1"/>
    </xf>
    <xf numFmtId="41" fontId="50" fillId="0" borderId="0" xfId="158" quotePrefix="1" applyFont="1" applyFill="1" applyBorder="1" applyAlignment="1">
      <alignment horizontal="right" vertical="center" wrapText="1"/>
    </xf>
    <xf numFmtId="41" fontId="50" fillId="0" borderId="0" xfId="0" applyNumberFormat="1" applyFont="1" applyFill="1" applyBorder="1" applyAlignment="1">
      <alignment horizontal="right" vertical="center" wrapText="1"/>
    </xf>
    <xf numFmtId="0" fontId="88" fillId="0" borderId="0" xfId="0" applyFont="1" applyFill="1"/>
    <xf numFmtId="0" fontId="89" fillId="0" borderId="0" xfId="183" applyFont="1"/>
    <xf numFmtId="182" fontId="87" fillId="0" borderId="0" xfId="0" applyNumberFormat="1" applyFont="1" applyFill="1" applyBorder="1" applyAlignment="1">
      <alignment horizontal="center" vertical="center" wrapText="1"/>
    </xf>
    <xf numFmtId="0" fontId="86" fillId="0" borderId="0" xfId="0" applyFont="1"/>
    <xf numFmtId="0" fontId="90" fillId="0" borderId="0" xfId="188" applyFont="1">
      <alignment vertical="center"/>
    </xf>
    <xf numFmtId="0" fontId="91" fillId="0" borderId="0" xfId="200" applyFont="1" applyFill="1" applyBorder="1" applyAlignment="1"/>
    <xf numFmtId="0" fontId="91" fillId="0" borderId="0" xfId="200" applyFont="1" applyFill="1" applyAlignment="1"/>
    <xf numFmtId="177" fontId="10" fillId="0" borderId="35" xfId="0" applyNumberFormat="1" applyFont="1" applyFill="1" applyBorder="1" applyAlignment="1">
      <alignment horizontal="right" vertical="center" wrapText="1"/>
    </xf>
    <xf numFmtId="176" fontId="10" fillId="0" borderId="0" xfId="0" applyNumberFormat="1" applyFont="1" applyFill="1" applyBorder="1" applyAlignment="1">
      <alignment horizontal="right" vertical="center" wrapText="1"/>
    </xf>
    <xf numFmtId="177" fontId="10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74" fillId="0" borderId="0" xfId="0" applyFont="1" applyFill="1"/>
    <xf numFmtId="0" fontId="89" fillId="0" borderId="0" xfId="0" applyFont="1" applyFill="1"/>
    <xf numFmtId="0" fontId="89" fillId="0" borderId="0" xfId="0" applyFont="1"/>
    <xf numFmtId="0" fontId="10" fillId="0" borderId="0" xfId="0" applyNumberFormat="1" applyFont="1" applyFill="1" applyBorder="1" applyAlignment="1">
      <alignment horizontal="right" vertical="center"/>
    </xf>
    <xf numFmtId="0" fontId="5" fillId="0" borderId="0" xfId="188" applyFont="1" applyAlignment="1"/>
    <xf numFmtId="0" fontId="48" fillId="0" borderId="0" xfId="188" applyFont="1" applyAlignment="1"/>
    <xf numFmtId="0" fontId="5" fillId="0" borderId="48" xfId="0" applyFont="1" applyBorder="1" applyAlignment="1">
      <alignment horizontal="center" vertical="center" shrinkToFit="1"/>
    </xf>
    <xf numFmtId="176" fontId="50" fillId="0" borderId="21" xfId="0" quotePrefix="1" applyNumberFormat="1" applyFont="1" applyFill="1" applyBorder="1" applyAlignment="1">
      <alignment horizontal="center" vertical="center" wrapText="1"/>
    </xf>
    <xf numFmtId="0" fontId="16" fillId="0" borderId="0" xfId="201" applyFill="1" applyBorder="1" applyAlignment="1" applyProtection="1"/>
    <xf numFmtId="176" fontId="50" fillId="0" borderId="0" xfId="0" quotePrefix="1" applyNumberFormat="1" applyFont="1" applyFill="1" applyBorder="1" applyAlignment="1">
      <alignment horizontal="right" vertical="center" wrapText="1"/>
    </xf>
    <xf numFmtId="0" fontId="16" fillId="0" borderId="0" xfId="201" applyAlignment="1" applyProtection="1">
      <alignment vertical="center"/>
    </xf>
    <xf numFmtId="0" fontId="0" fillId="0" borderId="50" xfId="0" applyFill="1" applyBorder="1"/>
    <xf numFmtId="0" fontId="2" fillId="0" borderId="50" xfId="0" applyFont="1" applyFill="1" applyBorder="1"/>
    <xf numFmtId="183" fontId="79" fillId="0" borderId="50" xfId="0" applyNumberFormat="1" applyFont="1" applyFill="1" applyBorder="1"/>
    <xf numFmtId="205" fontId="0" fillId="0" borderId="50" xfId="0" applyNumberFormat="1" applyFill="1" applyBorder="1"/>
    <xf numFmtId="0" fontId="10" fillId="0" borderId="0" xfId="0" applyFont="1" applyFill="1" applyBorder="1" applyAlignment="1">
      <alignment horizontal="center" vertical="center" wrapText="1"/>
    </xf>
    <xf numFmtId="41" fontId="50" fillId="0" borderId="0" xfId="156" quotePrefix="1" applyFont="1" applyFill="1" applyBorder="1" applyAlignment="1" applyProtection="1">
      <alignment horizontal="right" vertical="center"/>
      <protection locked="0"/>
    </xf>
    <xf numFmtId="41" fontId="50" fillId="0" borderId="0" xfId="156" applyFont="1" applyFill="1" applyBorder="1" applyAlignment="1" applyProtection="1">
      <alignment horizontal="right" vertical="center"/>
      <protection locked="0"/>
    </xf>
    <xf numFmtId="176" fontId="50" fillId="0" borderId="21" xfId="0" applyNumberFormat="1" applyFont="1" applyFill="1" applyBorder="1" applyAlignment="1">
      <alignment horizontal="center" vertical="center" wrapText="1"/>
    </xf>
    <xf numFmtId="41" fontId="50" fillId="0" borderId="0" xfId="158" applyNumberFormat="1" applyFont="1" applyFill="1" applyBorder="1" applyAlignment="1">
      <alignment vertical="center"/>
    </xf>
    <xf numFmtId="0" fontId="10" fillId="0" borderId="0" xfId="182" applyFont="1" applyFill="1" applyBorder="1" applyAlignment="1">
      <alignment horizontal="right" vertical="center"/>
    </xf>
    <xf numFmtId="3" fontId="10" fillId="0" borderId="0" xfId="20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/>
    <xf numFmtId="0" fontId="80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41" fontId="0" fillId="0" borderId="0" xfId="156" applyFont="1" applyAlignment="1">
      <alignment vertical="center"/>
    </xf>
    <xf numFmtId="9" fontId="0" fillId="0" borderId="0" xfId="149" applyFont="1" applyAlignment="1">
      <alignment vertical="center"/>
    </xf>
    <xf numFmtId="9" fontId="1" fillId="0" borderId="0" xfId="149" applyFont="1" applyAlignment="1">
      <alignment vertical="center"/>
    </xf>
    <xf numFmtId="9" fontId="89" fillId="0" borderId="0" xfId="149" applyFont="1" applyAlignment="1">
      <alignment vertical="center"/>
    </xf>
    <xf numFmtId="0" fontId="16" fillId="0" borderId="0" xfId="201" applyAlignment="1" applyProtection="1"/>
    <xf numFmtId="0" fontId="0" fillId="0" borderId="0" xfId="0" applyFill="1" applyAlignment="1" applyProtection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50" xfId="0" quotePrefix="1" applyFont="1" applyFill="1" applyBorder="1"/>
    <xf numFmtId="177" fontId="91" fillId="0" borderId="0" xfId="200" applyNumberFormat="1" applyFont="1" applyFill="1" applyBorder="1" applyAlignment="1"/>
    <xf numFmtId="0" fontId="55" fillId="0" borderId="79" xfId="0" applyFont="1" applyBorder="1" applyAlignment="1">
      <alignment horizontal="left" vertical="center" wrapText="1" indent="2"/>
    </xf>
    <xf numFmtId="0" fontId="50" fillId="0" borderId="79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wrapText="1"/>
    </xf>
    <xf numFmtId="0" fontId="4" fillId="0" borderId="0" xfId="0" applyFont="1"/>
    <xf numFmtId="0" fontId="50" fillId="0" borderId="37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 wrapText="1"/>
    </xf>
    <xf numFmtId="178" fontId="50" fillId="0" borderId="0" xfId="181" applyNumberFormat="1" applyFont="1" applyFill="1">
      <alignment vertical="center"/>
    </xf>
    <xf numFmtId="202" fontId="50" fillId="0" borderId="0" xfId="0" quotePrefix="1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177" fontId="10" fillId="0" borderId="0" xfId="0" quotePrefix="1" applyNumberFormat="1" applyFont="1" applyFill="1" applyBorder="1" applyAlignment="1">
      <alignment horizontal="right" vertical="center" wrapText="1"/>
    </xf>
    <xf numFmtId="3" fontId="10" fillId="0" borderId="31" xfId="0" applyNumberFormat="1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center" vertical="center" shrinkToFit="1"/>
    </xf>
    <xf numFmtId="3" fontId="10" fillId="0" borderId="31" xfId="0" applyNumberFormat="1" applyFont="1" applyFill="1" applyBorder="1" applyAlignment="1">
      <alignment horizontal="center" vertical="center" wrapText="1" shrinkToFit="1"/>
    </xf>
    <xf numFmtId="178" fontId="10" fillId="0" borderId="31" xfId="0" applyNumberFormat="1" applyFont="1" applyFill="1" applyBorder="1" applyAlignment="1">
      <alignment horizontal="right" vertical="center" shrinkToFit="1"/>
    </xf>
    <xf numFmtId="3" fontId="10" fillId="0" borderId="31" xfId="0" applyNumberFormat="1" applyFont="1" applyFill="1" applyBorder="1" applyAlignment="1">
      <alignment horizontal="center" vertical="center"/>
    </xf>
    <xf numFmtId="41" fontId="15" fillId="0" borderId="0" xfId="0" applyNumberFormat="1" applyFont="1" applyFill="1" applyBorder="1" applyAlignment="1" applyProtection="1">
      <alignment horizontal="right" vertical="center" shrinkToFit="1"/>
    </xf>
    <xf numFmtId="41" fontId="15" fillId="0" borderId="0" xfId="0" applyNumberFormat="1" applyFont="1" applyBorder="1" applyAlignment="1">
      <alignment vertical="center"/>
    </xf>
    <xf numFmtId="0" fontId="50" fillId="0" borderId="79" xfId="0" applyFont="1" applyFill="1" applyBorder="1" applyAlignment="1">
      <alignment horizontal="center" vertical="center" wrapText="1"/>
    </xf>
    <xf numFmtId="0" fontId="10" fillId="0" borderId="79" xfId="182" applyFont="1" applyBorder="1" applyAlignment="1">
      <alignment horizontal="center" vertical="center"/>
    </xf>
    <xf numFmtId="0" fontId="10" fillId="0" borderId="79" xfId="200" applyFont="1" applyFill="1" applyBorder="1" applyAlignment="1">
      <alignment horizontal="center" vertical="center"/>
    </xf>
    <xf numFmtId="0" fontId="50" fillId="0" borderId="79" xfId="198" applyFont="1" applyFill="1" applyBorder="1" applyAlignment="1">
      <alignment horizontal="center" vertical="center"/>
    </xf>
    <xf numFmtId="41" fontId="50" fillId="0" borderId="0" xfId="158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7" fillId="0" borderId="0" xfId="0" applyFont="1" applyFill="1"/>
    <xf numFmtId="182" fontId="96" fillId="0" borderId="0" xfId="0" applyNumberFormat="1" applyFont="1" applyFill="1" applyBorder="1" applyAlignment="1">
      <alignment horizontal="center" vertical="center" wrapText="1"/>
    </xf>
    <xf numFmtId="0" fontId="98" fillId="0" borderId="0" xfId="0" applyFont="1" applyFill="1"/>
    <xf numFmtId="0" fontId="10" fillId="0" borderId="0" xfId="0" applyFont="1" applyBorder="1" applyAlignment="1">
      <alignment horizontal="right"/>
    </xf>
    <xf numFmtId="0" fontId="10" fillId="0" borderId="61" xfId="200" applyFont="1" applyFill="1" applyBorder="1" applyAlignment="1">
      <alignment horizontal="center" vertical="center"/>
    </xf>
    <xf numFmtId="177" fontId="10" fillId="0" borderId="80" xfId="0" applyNumberFormat="1" applyFont="1" applyFill="1" applyBorder="1" applyAlignment="1">
      <alignment horizontal="right" vertical="center" wrapText="1"/>
    </xf>
    <xf numFmtId="176" fontId="10" fillId="0" borderId="40" xfId="0" applyNumberFormat="1" applyFont="1" applyFill="1" applyBorder="1" applyAlignment="1">
      <alignment horizontal="right" vertical="center" wrapText="1"/>
    </xf>
    <xf numFmtId="177" fontId="10" fillId="0" borderId="40" xfId="0" applyNumberFormat="1" applyFont="1" applyFill="1" applyBorder="1" applyAlignment="1">
      <alignment horizontal="right" vertical="center" wrapText="1"/>
    </xf>
    <xf numFmtId="3" fontId="10" fillId="0" borderId="40" xfId="0" applyNumberFormat="1" applyFont="1" applyFill="1" applyBorder="1" applyAlignment="1">
      <alignment horizontal="right" vertical="center" wrapText="1"/>
    </xf>
    <xf numFmtId="177" fontId="10" fillId="0" borderId="43" xfId="0" applyNumberFormat="1" applyFont="1" applyFill="1" applyBorder="1" applyAlignment="1">
      <alignment horizontal="right" vertical="center"/>
    </xf>
    <xf numFmtId="176" fontId="10" fillId="0" borderId="31" xfId="0" applyNumberFormat="1" applyFont="1" applyFill="1" applyBorder="1" applyAlignment="1">
      <alignment horizontal="right" vertical="center"/>
    </xf>
    <xf numFmtId="177" fontId="10" fillId="0" borderId="31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horizontal="right" vertical="center"/>
    </xf>
    <xf numFmtId="177" fontId="10" fillId="0" borderId="31" xfId="0" quotePrefix="1" applyNumberFormat="1" applyFont="1" applyFill="1" applyBorder="1" applyAlignment="1">
      <alignment horizontal="right" vertical="center" wrapText="1"/>
    </xf>
    <xf numFmtId="41" fontId="50" fillId="0" borderId="21" xfId="156" applyFont="1" applyFill="1" applyBorder="1" applyAlignment="1">
      <alignment horizontal="right" vertical="center"/>
    </xf>
    <xf numFmtId="178" fontId="50" fillId="0" borderId="21" xfId="0" applyNumberFormat="1" applyFont="1" applyFill="1" applyBorder="1" applyAlignment="1">
      <alignment horizontal="right" vertical="center"/>
    </xf>
    <xf numFmtId="178" fontId="50" fillId="0" borderId="0" xfId="0" applyNumberFormat="1" applyFont="1" applyFill="1" applyBorder="1" applyAlignment="1">
      <alignment horizontal="right" vertical="center"/>
    </xf>
    <xf numFmtId="41" fontId="50" fillId="0" borderId="0" xfId="156" applyFont="1" applyFill="1" applyBorder="1" applyAlignment="1">
      <alignment horizontal="right" vertical="center"/>
    </xf>
    <xf numFmtId="41" fontId="50" fillId="0" borderId="0" xfId="0" applyNumberFormat="1" applyFont="1" applyFill="1" applyBorder="1" applyAlignment="1">
      <alignment horizontal="right" vertical="center"/>
    </xf>
    <xf numFmtId="41" fontId="50" fillId="0" borderId="0" xfId="156" applyFont="1" applyFill="1" applyBorder="1" applyAlignment="1">
      <alignment vertical="center"/>
    </xf>
    <xf numFmtId="176" fontId="50" fillId="0" borderId="58" xfId="0" quotePrefix="1" applyNumberFormat="1" applyFont="1" applyFill="1" applyBorder="1" applyAlignment="1">
      <alignment vertical="center" wrapText="1"/>
    </xf>
    <xf numFmtId="176" fontId="10" fillId="0" borderId="0" xfId="0" quotePrefix="1" applyNumberFormat="1" applyFont="1" applyFill="1" applyBorder="1" applyAlignment="1">
      <alignment vertical="center" wrapText="1"/>
    </xf>
    <xf numFmtId="176" fontId="50" fillId="0" borderId="0" xfId="0" quotePrefix="1" applyNumberFormat="1" applyFont="1" applyFill="1" applyBorder="1" applyAlignment="1">
      <alignment vertical="center" wrapText="1"/>
    </xf>
    <xf numFmtId="176" fontId="50" fillId="0" borderId="0" xfId="156" quotePrefix="1" applyNumberFormat="1" applyFont="1" applyFill="1" applyBorder="1" applyAlignment="1">
      <alignment vertical="center"/>
    </xf>
    <xf numFmtId="176" fontId="10" fillId="0" borderId="0" xfId="0" quotePrefix="1" applyNumberFormat="1" applyFont="1" applyFill="1" applyBorder="1" applyAlignment="1">
      <alignment horizontal="right" vertical="center" wrapText="1"/>
    </xf>
    <xf numFmtId="41" fontId="50" fillId="0" borderId="0" xfId="156" quotePrefix="1" applyFont="1" applyFill="1" applyBorder="1" applyAlignment="1">
      <alignment horizontal="right" vertical="center"/>
    </xf>
    <xf numFmtId="176" fontId="10" fillId="0" borderId="0" xfId="156" quotePrefix="1" applyNumberFormat="1" applyFont="1" applyFill="1" applyBorder="1" applyAlignment="1">
      <alignment horizontal="right" vertical="center"/>
    </xf>
    <xf numFmtId="176" fontId="50" fillId="0" borderId="0" xfId="156" quotePrefix="1" applyNumberFormat="1" applyFont="1" applyFill="1" applyBorder="1" applyAlignment="1">
      <alignment horizontal="right" vertical="center"/>
    </xf>
    <xf numFmtId="41" fontId="50" fillId="0" borderId="21" xfId="156" applyFont="1" applyFill="1" applyBorder="1" applyAlignment="1">
      <alignment horizontal="center" vertical="center"/>
    </xf>
    <xf numFmtId="41" fontId="50" fillId="0" borderId="0" xfId="156" applyFont="1" applyFill="1" applyBorder="1" applyAlignment="1">
      <alignment horizontal="center" vertical="center"/>
    </xf>
    <xf numFmtId="41" fontId="10" fillId="0" borderId="21" xfId="156" applyFont="1" applyFill="1" applyBorder="1" applyAlignment="1">
      <alignment horizontal="center" vertical="center"/>
    </xf>
    <xf numFmtId="41" fontId="10" fillId="0" borderId="0" xfId="156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0" fillId="0" borderId="22" xfId="0" applyFont="1" applyBorder="1" applyAlignment="1">
      <alignment horizontal="center" shrinkToFi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vertical="center" shrinkToFit="1"/>
    </xf>
    <xf numFmtId="3" fontId="10" fillId="0" borderId="31" xfId="0" applyNumberFormat="1" applyFont="1" applyFill="1" applyBorder="1" applyAlignment="1">
      <alignment horizontal="right" vertical="center" shrinkToFit="1"/>
    </xf>
    <xf numFmtId="178" fontId="10" fillId="0" borderId="31" xfId="0" applyNumberFormat="1" applyFont="1" applyFill="1" applyBorder="1" applyAlignment="1">
      <alignment horizontal="center" vertical="center" shrinkToFit="1"/>
    </xf>
    <xf numFmtId="182" fontId="10" fillId="0" borderId="31" xfId="0" applyNumberFormat="1" applyFont="1" applyFill="1" applyBorder="1" applyAlignment="1">
      <alignment horizontal="right" vertical="center" shrinkToFit="1"/>
    </xf>
    <xf numFmtId="182" fontId="10" fillId="0" borderId="31" xfId="0" applyNumberFormat="1" applyFont="1" applyFill="1" applyBorder="1" applyAlignment="1">
      <alignment horizontal="center" vertical="center" shrinkToFit="1"/>
    </xf>
    <xf numFmtId="0" fontId="5" fillId="0" borderId="31" xfId="0" applyFont="1" applyFill="1" applyBorder="1"/>
    <xf numFmtId="0" fontId="5" fillId="0" borderId="37" xfId="0" applyFont="1" applyFill="1" applyBorder="1" applyAlignment="1"/>
    <xf numFmtId="0" fontId="5" fillId="0" borderId="31" xfId="0" applyFont="1" applyFill="1" applyBorder="1" applyAlignment="1"/>
    <xf numFmtId="0" fontId="5" fillId="0" borderId="31" xfId="0" applyFont="1" applyFill="1" applyBorder="1" applyAlignment="1">
      <alignment horizontal="right"/>
    </xf>
    <xf numFmtId="0" fontId="5" fillId="0" borderId="37" xfId="0" applyFont="1" applyFill="1" applyBorder="1"/>
    <xf numFmtId="0" fontId="0" fillId="0" borderId="0" xfId="0" applyFont="1" applyAlignment="1">
      <alignment horizontal="right"/>
    </xf>
    <xf numFmtId="0" fontId="7" fillId="0" borderId="0" xfId="0" applyFont="1" applyAlignment="1"/>
    <xf numFmtId="0" fontId="5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center" wrapText="1"/>
    </xf>
    <xf numFmtId="178" fontId="6" fillId="0" borderId="37" xfId="0" applyNumberFormat="1" applyFont="1" applyFill="1" applyBorder="1" applyAlignment="1">
      <alignment horizontal="right" vertical="center" wrapText="1"/>
    </xf>
    <xf numFmtId="178" fontId="6" fillId="0" borderId="31" xfId="0" applyNumberFormat="1" applyFont="1" applyFill="1" applyBorder="1" applyAlignment="1">
      <alignment horizontal="right" vertical="center" wrapText="1"/>
    </xf>
    <xf numFmtId="178" fontId="6" fillId="0" borderId="31" xfId="0" applyNumberFormat="1" applyFont="1" applyFill="1" applyBorder="1" applyAlignment="1">
      <alignment horizontal="right" vertical="center" wrapText="1" indent="1"/>
    </xf>
    <xf numFmtId="0" fontId="0" fillId="0" borderId="37" xfId="0" applyFont="1" applyBorder="1"/>
    <xf numFmtId="0" fontId="10" fillId="0" borderId="3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78" fontId="6" fillId="0" borderId="37" xfId="0" applyNumberFormat="1" applyFont="1" applyFill="1" applyBorder="1" applyAlignment="1">
      <alignment horizontal="right" vertical="center" wrapText="1" indent="1"/>
    </xf>
    <xf numFmtId="178" fontId="6" fillId="0" borderId="31" xfId="0" quotePrefix="1" applyNumberFormat="1" applyFont="1" applyFill="1" applyBorder="1" applyAlignment="1">
      <alignment horizontal="right" vertical="center" wrapText="1"/>
    </xf>
    <xf numFmtId="0" fontId="10" fillId="0" borderId="79" xfId="200" applyFont="1" applyFill="1" applyBorder="1" applyAlignment="1">
      <alignment horizontal="center" vertical="center" wrapText="1"/>
    </xf>
    <xf numFmtId="0" fontId="10" fillId="0" borderId="38" xfId="200" applyFont="1" applyFill="1" applyBorder="1" applyAlignment="1">
      <alignment horizontal="center" vertical="center" wrapText="1"/>
    </xf>
    <xf numFmtId="0" fontId="50" fillId="0" borderId="79" xfId="182" applyFont="1" applyBorder="1" applyAlignment="1">
      <alignment horizontal="center" vertical="center"/>
    </xf>
    <xf numFmtId="0" fontId="50" fillId="0" borderId="21" xfId="182" applyFont="1" applyFill="1" applyBorder="1" applyAlignment="1">
      <alignment vertical="center"/>
    </xf>
    <xf numFmtId="0" fontId="50" fillId="0" borderId="0" xfId="182" applyFont="1" applyFill="1" applyBorder="1" applyAlignment="1">
      <alignment vertical="center"/>
    </xf>
    <xf numFmtId="0" fontId="6" fillId="0" borderId="38" xfId="182" applyFont="1" applyBorder="1" applyAlignment="1">
      <alignment horizontal="center" vertical="center"/>
    </xf>
    <xf numFmtId="0" fontId="6" fillId="0" borderId="37" xfId="182" applyFont="1" applyFill="1" applyBorder="1" applyAlignment="1">
      <alignment vertical="center"/>
    </xf>
    <xf numFmtId="0" fontId="6" fillId="0" borderId="31" xfId="182" applyFont="1" applyFill="1" applyBorder="1" applyAlignment="1">
      <alignment vertical="center"/>
    </xf>
    <xf numFmtId="0" fontId="50" fillId="0" borderId="79" xfId="200" applyFont="1" applyFill="1" applyBorder="1" applyAlignment="1">
      <alignment horizontal="center" vertical="center"/>
    </xf>
    <xf numFmtId="177" fontId="50" fillId="0" borderId="35" xfId="0" applyNumberFormat="1" applyFont="1" applyFill="1" applyBorder="1" applyAlignment="1">
      <alignment horizontal="right" vertical="center" wrapText="1"/>
    </xf>
    <xf numFmtId="176" fontId="50" fillId="0" borderId="0" xfId="0" applyNumberFormat="1" applyFont="1" applyFill="1" applyBorder="1" applyAlignment="1">
      <alignment horizontal="right" vertical="center" wrapText="1"/>
    </xf>
    <xf numFmtId="177" fontId="50" fillId="0" borderId="0" xfId="0" applyNumberFormat="1" applyFont="1" applyFill="1" applyBorder="1" applyAlignment="1">
      <alignment horizontal="right" vertical="center" wrapText="1"/>
    </xf>
    <xf numFmtId="3" fontId="50" fillId="0" borderId="0" xfId="0" applyNumberFormat="1" applyFont="1" applyFill="1" applyBorder="1" applyAlignment="1">
      <alignment horizontal="right" vertical="center" wrapText="1"/>
    </xf>
    <xf numFmtId="0" fontId="12" fillId="0" borderId="44" xfId="200" applyFont="1" applyFill="1" applyBorder="1" applyAlignment="1">
      <alignment horizontal="center" vertical="center" shrinkToFit="1"/>
    </xf>
    <xf numFmtId="0" fontId="15" fillId="0" borderId="19" xfId="200" applyFont="1" applyFill="1" applyBorder="1" applyAlignment="1">
      <alignment horizontal="center" vertical="center" shrinkToFit="1"/>
    </xf>
    <xf numFmtId="0" fontId="15" fillId="0" borderId="32" xfId="200" applyFont="1" applyFill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3" fontId="50" fillId="0" borderId="35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Fill="1" applyBorder="1" applyAlignment="1">
      <alignment horizontal="center" vertical="center" wrapText="1"/>
    </xf>
    <xf numFmtId="3" fontId="50" fillId="0" borderId="0" xfId="200" applyNumberFormat="1" applyFont="1" applyFill="1" applyBorder="1" applyAlignment="1" applyProtection="1">
      <alignment horizontal="center" vertical="center"/>
      <protection locked="0"/>
    </xf>
    <xf numFmtId="3" fontId="50" fillId="0" borderId="0" xfId="200" applyNumberFormat="1" applyFont="1" applyFill="1" applyBorder="1" applyAlignment="1" applyProtection="1">
      <alignment horizontal="right" vertical="center" indent="1"/>
      <protection locked="0"/>
    </xf>
    <xf numFmtId="0" fontId="50" fillId="0" borderId="7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55" fillId="0" borderId="26" xfId="0" applyFont="1" applyFill="1" applyBorder="1" applyAlignment="1">
      <alignment horizontal="right" vertical="center" wrapText="1"/>
    </xf>
    <xf numFmtId="0" fontId="55" fillId="0" borderId="2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vertical="center" shrinkToFit="1"/>
    </xf>
    <xf numFmtId="4" fontId="6" fillId="0" borderId="37" xfId="195" applyNumberFormat="1" applyFont="1" applyFill="1" applyBorder="1" applyAlignment="1" applyProtection="1">
      <alignment horizontal="right" vertical="center"/>
      <protection locked="0"/>
    </xf>
    <xf numFmtId="3" fontId="6" fillId="0" borderId="31" xfId="195" applyNumberFormat="1" applyFont="1" applyFill="1" applyBorder="1" applyAlignment="1" applyProtection="1">
      <alignment horizontal="right" vertical="center"/>
      <protection locked="0"/>
    </xf>
    <xf numFmtId="4" fontId="6" fillId="0" borderId="31" xfId="195" applyNumberFormat="1" applyFont="1" applyFill="1" applyBorder="1" applyAlignment="1" applyProtection="1">
      <alignment horizontal="right" vertical="center"/>
      <protection locked="0"/>
    </xf>
    <xf numFmtId="176" fontId="6" fillId="0" borderId="31" xfId="198" quotePrefix="1" applyNumberFormat="1" applyFont="1" applyFill="1" applyBorder="1" applyAlignment="1" applyProtection="1">
      <alignment horizontal="right" vertical="center"/>
      <protection locked="0"/>
    </xf>
    <xf numFmtId="182" fontId="6" fillId="0" borderId="37" xfId="0" applyNumberFormat="1" applyFont="1" applyFill="1" applyBorder="1" applyAlignment="1">
      <alignment horizontal="center" vertical="center" wrapText="1"/>
    </xf>
    <xf numFmtId="182" fontId="6" fillId="0" borderId="31" xfId="0" applyNumberFormat="1" applyFont="1" applyFill="1" applyBorder="1" applyAlignment="1">
      <alignment horizontal="center" vertical="center" wrapText="1"/>
    </xf>
    <xf numFmtId="176" fontId="6" fillId="0" borderId="37" xfId="156" applyNumberFormat="1" applyFont="1" applyFill="1" applyBorder="1" applyAlignment="1">
      <alignment horizontal="right" vertical="center"/>
    </xf>
    <xf numFmtId="176" fontId="6" fillId="0" borderId="31" xfId="198" applyNumberFormat="1" applyFont="1" applyFill="1" applyBorder="1" applyAlignment="1" applyProtection="1">
      <alignment horizontal="right" vertical="center"/>
      <protection locked="0"/>
    </xf>
    <xf numFmtId="176" fontId="6" fillId="0" borderId="31" xfId="156" applyNumberFormat="1" applyFont="1" applyFill="1" applyBorder="1" applyAlignment="1">
      <alignment vertical="center"/>
    </xf>
    <xf numFmtId="176" fontId="6" fillId="0" borderId="31" xfId="0" quotePrefix="1" applyNumberFormat="1" applyFont="1" applyFill="1" applyBorder="1" applyAlignment="1">
      <alignment horizontal="center" vertical="center" wrapText="1"/>
    </xf>
    <xf numFmtId="176" fontId="6" fillId="0" borderId="31" xfId="156" quotePrefix="1" applyNumberFormat="1" applyFont="1" applyFill="1" applyBorder="1" applyAlignment="1">
      <alignment horizontal="center" vertical="center"/>
    </xf>
    <xf numFmtId="176" fontId="6" fillId="0" borderId="38" xfId="0" quotePrefix="1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4" fontId="6" fillId="0" borderId="0" xfId="195" applyNumberFormat="1" applyFont="1" applyFill="1" applyBorder="1" applyAlignment="1" applyProtection="1">
      <alignment horizontal="right" vertical="center"/>
      <protection locked="0"/>
    </xf>
    <xf numFmtId="3" fontId="6" fillId="0" borderId="0" xfId="195" applyNumberFormat="1" applyFont="1" applyFill="1" applyBorder="1" applyAlignment="1" applyProtection="1">
      <alignment horizontal="right" vertical="center"/>
      <protection locked="0"/>
    </xf>
    <xf numFmtId="176" fontId="6" fillId="0" borderId="0" xfId="198" quotePrefix="1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right"/>
    </xf>
    <xf numFmtId="176" fontId="6" fillId="0" borderId="0" xfId="156" applyNumberFormat="1" applyFont="1" applyFill="1" applyBorder="1" applyAlignment="1">
      <alignment horizontal="right" vertical="center"/>
    </xf>
    <xf numFmtId="176" fontId="6" fillId="0" borderId="0" xfId="198" applyNumberFormat="1" applyFont="1" applyFill="1" applyBorder="1" applyAlignment="1" applyProtection="1">
      <alignment horizontal="right" vertical="center"/>
      <protection locked="0"/>
    </xf>
    <xf numFmtId="176" fontId="6" fillId="0" borderId="0" xfId="156" applyNumberFormat="1" applyFont="1" applyFill="1" applyBorder="1" applyAlignment="1">
      <alignment vertical="center"/>
    </xf>
    <xf numFmtId="176" fontId="6" fillId="0" borderId="0" xfId="0" quotePrefix="1" applyNumberFormat="1" applyFont="1" applyFill="1" applyBorder="1" applyAlignment="1">
      <alignment horizontal="center" vertical="center" wrapText="1"/>
    </xf>
    <xf numFmtId="176" fontId="6" fillId="0" borderId="0" xfId="156" quotePrefix="1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197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0" fillId="0" borderId="35" xfId="0" applyFont="1" applyFill="1" applyBorder="1" applyAlignment="1">
      <alignment horizontal="center" vertical="top" shrinkToFit="1"/>
    </xf>
    <xf numFmtId="0" fontId="10" fillId="0" borderId="2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shrinkToFit="1"/>
    </xf>
    <xf numFmtId="0" fontId="5" fillId="0" borderId="36" xfId="0" applyFont="1" applyFill="1" applyBorder="1" applyAlignment="1">
      <alignment horizontal="center" shrinkToFi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shrinkToFit="1"/>
    </xf>
    <xf numFmtId="0" fontId="106" fillId="0" borderId="23" xfId="0" applyFont="1" applyFill="1" applyBorder="1" applyAlignment="1">
      <alignment horizontal="center" vertical="center" shrinkToFit="1"/>
    </xf>
    <xf numFmtId="3" fontId="6" fillId="0" borderId="31" xfId="0" applyNumberFormat="1" applyFont="1" applyFill="1" applyBorder="1" applyAlignment="1">
      <alignment horizontal="center" vertical="center" wrapText="1"/>
    </xf>
    <xf numFmtId="197" fontId="6" fillId="0" borderId="31" xfId="198" quotePrefix="1" applyNumberFormat="1" applyFont="1" applyFill="1" applyBorder="1" applyAlignment="1" applyProtection="1">
      <alignment horizontal="right" vertical="center"/>
      <protection locked="0"/>
    </xf>
    <xf numFmtId="181" fontId="6" fillId="0" borderId="31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197" fontId="6" fillId="0" borderId="0" xfId="198" quotePrefix="1" applyNumberFormat="1" applyFont="1" applyFill="1" applyBorder="1" applyAlignment="1" applyProtection="1">
      <alignment horizontal="right" vertical="center"/>
      <protection locked="0"/>
    </xf>
    <xf numFmtId="181" fontId="6" fillId="0" borderId="0" xfId="0" applyNumberFormat="1" applyFont="1" applyFill="1" applyBorder="1" applyAlignment="1">
      <alignment horizontal="right" vertical="center" wrapText="1"/>
    </xf>
    <xf numFmtId="0" fontId="5" fillId="0" borderId="69" xfId="0" applyFont="1" applyFill="1" applyBorder="1" applyAlignment="1">
      <alignment horizont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15" fillId="0" borderId="46" xfId="0" applyFont="1" applyFill="1" applyBorder="1" applyAlignment="1">
      <alignment horizontal="center" vertical="top" wrapText="1"/>
    </xf>
    <xf numFmtId="0" fontId="15" fillId="0" borderId="46" xfId="0" applyFont="1" applyFill="1" applyBorder="1" applyAlignment="1">
      <alignment horizontal="center" vertical="top" wrapText="1" shrinkToFit="1"/>
    </xf>
    <xf numFmtId="0" fontId="15" fillId="0" borderId="42" xfId="0" applyFont="1" applyFill="1" applyBorder="1" applyAlignment="1">
      <alignment horizontal="center" vertical="top" wrapText="1"/>
    </xf>
    <xf numFmtId="0" fontId="15" fillId="0" borderId="23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 wrapText="1" shrinkToFit="1"/>
    </xf>
    <xf numFmtId="0" fontId="50" fillId="0" borderId="42" xfId="0" applyFont="1" applyFill="1" applyBorder="1" applyAlignment="1">
      <alignment vertical="center" wrapText="1"/>
    </xf>
    <xf numFmtId="3" fontId="50" fillId="0" borderId="43" xfId="0" applyNumberFormat="1" applyFont="1" applyFill="1" applyBorder="1" applyAlignment="1">
      <alignment horizontal="center" vertical="center" wrapText="1"/>
    </xf>
    <xf numFmtId="3" fontId="50" fillId="0" borderId="31" xfId="0" applyNumberFormat="1" applyFont="1" applyFill="1" applyBorder="1" applyAlignment="1">
      <alignment vertical="center" wrapText="1"/>
    </xf>
    <xf numFmtId="3" fontId="50" fillId="0" borderId="31" xfId="20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5" fillId="0" borderId="26" xfId="0" applyFont="1" applyBorder="1" applyAlignment="1">
      <alignment horizontal="right" vertical="center" wrapText="1"/>
    </xf>
    <xf numFmtId="0" fontId="55" fillId="0" borderId="32" xfId="188" applyFont="1" applyBorder="1" applyAlignment="1">
      <alignment horizontal="center" vertical="center" wrapText="1"/>
    </xf>
    <xf numFmtId="0" fontId="55" fillId="0" borderId="51" xfId="188" applyFont="1" applyBorder="1" applyAlignment="1">
      <alignment horizontal="center" vertical="center" wrapText="1"/>
    </xf>
    <xf numFmtId="0" fontId="54" fillId="0" borderId="50" xfId="188" applyFont="1" applyBorder="1" applyAlignment="1">
      <alignment horizontal="center" vertical="center" wrapText="1"/>
    </xf>
    <xf numFmtId="0" fontId="50" fillId="0" borderId="26" xfId="0" applyFont="1" applyBorder="1" applyAlignment="1">
      <alignment horizontal="left" vertical="center" wrapText="1"/>
    </xf>
    <xf numFmtId="180" fontId="107" fillId="0" borderId="21" xfId="188" applyNumberFormat="1" applyFont="1" applyBorder="1" applyAlignment="1">
      <alignment vertical="center"/>
    </xf>
    <xf numFmtId="198" fontId="107" fillId="0" borderId="0" xfId="188" applyNumberFormat="1" applyFont="1" applyBorder="1" applyAlignment="1">
      <alignment vertical="center"/>
    </xf>
    <xf numFmtId="180" fontId="107" fillId="0" borderId="0" xfId="188" applyNumberFormat="1" applyFont="1" applyBorder="1" applyAlignment="1">
      <alignment vertical="center"/>
    </xf>
    <xf numFmtId="197" fontId="107" fillId="0" borderId="0" xfId="0" applyNumberFormat="1" applyFont="1" applyBorder="1" applyAlignment="1">
      <alignment vertical="center" wrapText="1"/>
    </xf>
    <xf numFmtId="197" fontId="107" fillId="0" borderId="0" xfId="156" applyNumberFormat="1" applyFont="1" applyBorder="1" applyAlignment="1">
      <alignment vertical="center"/>
    </xf>
    <xf numFmtId="197" fontId="107" fillId="0" borderId="0" xfId="188" applyNumberFormat="1" applyFont="1" applyBorder="1" applyAlignment="1">
      <alignment vertical="center"/>
    </xf>
    <xf numFmtId="180" fontId="108" fillId="0" borderId="21" xfId="188" applyNumberFormat="1" applyFont="1" applyBorder="1" applyAlignment="1">
      <alignment vertical="center"/>
    </xf>
    <xf numFmtId="198" fontId="108" fillId="0" borderId="0" xfId="188" applyNumberFormat="1" applyFont="1" applyBorder="1" applyAlignment="1">
      <alignment vertical="center"/>
    </xf>
    <xf numFmtId="180" fontId="108" fillId="0" borderId="0" xfId="188" applyNumberFormat="1" applyFont="1" applyBorder="1" applyAlignment="1">
      <alignment vertical="center"/>
    </xf>
    <xf numFmtId="197" fontId="108" fillId="0" borderId="0" xfId="0" applyNumberFormat="1" applyFont="1" applyBorder="1" applyAlignment="1">
      <alignment vertical="center" wrapText="1"/>
    </xf>
    <xf numFmtId="197" fontId="108" fillId="0" borderId="0" xfId="156" applyNumberFormat="1" applyFont="1" applyBorder="1" applyAlignment="1">
      <alignment vertical="center"/>
    </xf>
    <xf numFmtId="197" fontId="108" fillId="0" borderId="0" xfId="188" applyNumberFormat="1" applyFont="1" applyBorder="1" applyAlignment="1">
      <alignment vertical="center"/>
    </xf>
    <xf numFmtId="197" fontId="108" fillId="0" borderId="0" xfId="0" applyNumberFormat="1" applyFont="1" applyBorder="1" applyAlignment="1">
      <alignment horizontal="right" vertical="center" wrapText="1"/>
    </xf>
    <xf numFmtId="180" fontId="107" fillId="0" borderId="21" xfId="188" applyNumberFormat="1" applyFont="1" applyFill="1" applyBorder="1" applyAlignment="1">
      <alignment vertical="center"/>
    </xf>
    <xf numFmtId="198" fontId="107" fillId="0" borderId="0" xfId="188" applyNumberFormat="1" applyFont="1" applyFill="1" applyBorder="1" applyAlignment="1">
      <alignment vertical="center"/>
    </xf>
    <xf numFmtId="197" fontId="107" fillId="0" borderId="0" xfId="188" applyNumberFormat="1" applyFont="1" applyFill="1" applyBorder="1" applyAlignment="1">
      <alignment vertical="center"/>
    </xf>
    <xf numFmtId="180" fontId="107" fillId="0" borderId="0" xfId="188" applyNumberFormat="1" applyFont="1" applyFill="1" applyBorder="1" applyAlignment="1">
      <alignment vertical="center"/>
    </xf>
    <xf numFmtId="197" fontId="107" fillId="0" borderId="0" xfId="0" applyNumberFormat="1" applyFont="1" applyFill="1" applyBorder="1" applyAlignment="1">
      <alignment vertical="center" wrapText="1"/>
    </xf>
    <xf numFmtId="197" fontId="107" fillId="0" borderId="0" xfId="156" applyNumberFormat="1" applyFont="1" applyFill="1" applyBorder="1" applyAlignment="1">
      <alignment vertical="center"/>
    </xf>
    <xf numFmtId="203" fontId="107" fillId="0" borderId="21" xfId="188" applyNumberFormat="1" applyFont="1" applyFill="1" applyBorder="1" applyAlignment="1">
      <alignment vertical="center" shrinkToFit="1"/>
    </xf>
    <xf numFmtId="203" fontId="107" fillId="0" borderId="0" xfId="188" applyNumberFormat="1" applyFont="1" applyFill="1" applyBorder="1" applyAlignment="1">
      <alignment vertical="center" shrinkToFit="1"/>
    </xf>
    <xf numFmtId="203" fontId="107" fillId="0" borderId="0" xfId="189" applyNumberFormat="1" applyFont="1" applyFill="1" applyBorder="1" applyAlignment="1">
      <alignment vertical="center" shrinkToFit="1"/>
    </xf>
    <xf numFmtId="203" fontId="107" fillId="0" borderId="0" xfId="190" applyNumberFormat="1" applyFont="1" applyFill="1" applyBorder="1" applyAlignment="1">
      <alignment vertical="center" shrinkToFit="1"/>
    </xf>
    <xf numFmtId="203" fontId="107" fillId="0" borderId="0" xfId="158" applyNumberFormat="1" applyFont="1" applyFill="1" applyBorder="1" applyAlignment="1">
      <alignment vertical="center" shrinkToFit="1"/>
    </xf>
    <xf numFmtId="0" fontId="56" fillId="0" borderId="0" xfId="188" applyFont="1" applyAlignment="1">
      <alignment vertical="center"/>
    </xf>
    <xf numFmtId="0" fontId="10" fillId="0" borderId="0" xfId="188" applyFont="1" applyAlignment="1">
      <alignment horizontal="right"/>
    </xf>
    <xf numFmtId="0" fontId="14" fillId="0" borderId="51" xfId="188" applyFont="1" applyBorder="1" applyAlignment="1">
      <alignment horizontal="center" vertical="center" wrapText="1"/>
    </xf>
    <xf numFmtId="0" fontId="101" fillId="0" borderId="0" xfId="188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 shrinkToFit="1"/>
    </xf>
    <xf numFmtId="0" fontId="55" fillId="0" borderId="31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 shrinkToFit="1"/>
    </xf>
    <xf numFmtId="3" fontId="109" fillId="0" borderId="0" xfId="0" applyNumberFormat="1" applyFont="1" applyFill="1" applyBorder="1" applyAlignment="1">
      <alignment horizontal="center" vertical="center" wrapText="1"/>
    </xf>
    <xf numFmtId="3" fontId="109" fillId="0" borderId="0" xfId="0" applyNumberFormat="1" applyFont="1" applyFill="1" applyBorder="1" applyAlignment="1">
      <alignment horizontal="center" vertical="center" wrapText="1" shrinkToFi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 shrinkToFit="1"/>
    </xf>
    <xf numFmtId="41" fontId="108" fillId="0" borderId="0" xfId="0" applyNumberFormat="1" applyFont="1" applyFill="1" applyBorder="1" applyAlignment="1">
      <alignment horizontal="center" vertical="center"/>
    </xf>
    <xf numFmtId="41" fontId="108" fillId="0" borderId="0" xfId="156" applyFont="1" applyFill="1" applyBorder="1" applyAlignment="1">
      <alignment horizontal="right" vertical="center"/>
    </xf>
    <xf numFmtId="41" fontId="108" fillId="0" borderId="0" xfId="0" applyNumberFormat="1" applyFont="1" applyFill="1" applyBorder="1" applyAlignment="1">
      <alignment horizontal="right" vertical="center"/>
    </xf>
    <xf numFmtId="178" fontId="108" fillId="0" borderId="0" xfId="156" applyNumberFormat="1" applyFont="1" applyFill="1" applyBorder="1" applyAlignment="1">
      <alignment horizontal="right" vertical="center"/>
    </xf>
    <xf numFmtId="41" fontId="108" fillId="0" borderId="0" xfId="156" applyFont="1" applyFill="1" applyBorder="1" applyAlignment="1">
      <alignment horizontal="center" vertical="center"/>
    </xf>
    <xf numFmtId="178" fontId="108" fillId="0" borderId="0" xfId="0" applyNumberFormat="1" applyFont="1" applyFill="1" applyBorder="1" applyAlignment="1">
      <alignment horizontal="right" vertical="center"/>
    </xf>
    <xf numFmtId="0" fontId="55" fillId="0" borderId="19" xfId="0" applyFont="1" applyFill="1" applyBorder="1" applyAlignment="1">
      <alignment horizontal="center" vertical="center" wrapText="1" shrinkToFit="1"/>
    </xf>
    <xf numFmtId="204" fontId="108" fillId="0" borderId="0" xfId="199" applyNumberFormat="1" applyFont="1" applyFill="1" applyBorder="1" applyAlignment="1" applyProtection="1">
      <alignment horizontal="right" vertical="center"/>
      <protection locked="0"/>
    </xf>
    <xf numFmtId="41" fontId="108" fillId="0" borderId="26" xfId="156" applyFont="1" applyFill="1" applyBorder="1" applyAlignment="1">
      <alignment horizontal="right" vertical="center"/>
    </xf>
    <xf numFmtId="41" fontId="108" fillId="0" borderId="79" xfId="156" applyFont="1" applyFill="1" applyBorder="1" applyAlignment="1">
      <alignment horizontal="right" vertical="center"/>
    </xf>
    <xf numFmtId="14" fontId="108" fillId="0" borderId="0" xfId="0" quotePrefix="1" applyNumberFormat="1" applyFont="1" applyFill="1" applyBorder="1" applyAlignment="1">
      <alignment horizontal="center" vertical="center"/>
    </xf>
    <xf numFmtId="3" fontId="110" fillId="0" borderId="0" xfId="0" applyNumberFormat="1" applyFont="1" applyFill="1" applyBorder="1" applyAlignment="1">
      <alignment horizontal="center" vertical="center"/>
    </xf>
    <xf numFmtId="3" fontId="110" fillId="0" borderId="0" xfId="0" applyNumberFormat="1" applyFont="1" applyFill="1" applyBorder="1" applyAlignment="1">
      <alignment horizontal="center" vertical="center" wrapText="1"/>
    </xf>
    <xf numFmtId="3" fontId="110" fillId="0" borderId="79" xfId="0" applyNumberFormat="1" applyFont="1" applyFill="1" applyBorder="1" applyAlignment="1">
      <alignment horizontal="center" vertical="center"/>
    </xf>
    <xf numFmtId="14" fontId="108" fillId="0" borderId="0" xfId="0" applyNumberFormat="1" applyFont="1" applyFill="1" applyBorder="1" applyAlignment="1">
      <alignment horizontal="center" vertical="center"/>
    </xf>
    <xf numFmtId="3" fontId="75" fillId="0" borderId="0" xfId="0" applyNumberFormat="1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wrapText="1"/>
    </xf>
    <xf numFmtId="178" fontId="108" fillId="0" borderId="0" xfId="0" applyNumberFormat="1" applyFont="1" applyFill="1" applyBorder="1" applyAlignment="1">
      <alignment vertical="center" shrinkToFit="1"/>
    </xf>
    <xf numFmtId="41" fontId="108" fillId="0" borderId="0" xfId="156" applyFont="1" applyFill="1" applyBorder="1" applyAlignment="1">
      <alignment horizontal="center" vertical="center" shrinkToFit="1"/>
    </xf>
    <xf numFmtId="41" fontId="108" fillId="0" borderId="0" xfId="156" applyFont="1" applyFill="1" applyBorder="1" applyAlignment="1">
      <alignment horizontal="right" vertical="center" shrinkToFit="1"/>
    </xf>
    <xf numFmtId="178" fontId="108" fillId="0" borderId="0" xfId="0" applyNumberFormat="1" applyFont="1" applyFill="1" applyBorder="1" applyAlignment="1">
      <alignment horizontal="right" vertical="center" shrinkToFit="1"/>
    </xf>
    <xf numFmtId="3" fontId="108" fillId="0" borderId="0" xfId="0" applyNumberFormat="1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 shrinkToFit="1"/>
    </xf>
    <xf numFmtId="0" fontId="15" fillId="0" borderId="32" xfId="0" applyFont="1" applyFill="1" applyBorder="1" applyAlignment="1">
      <alignment horizontal="center" vertical="center" wrapText="1" shrinkToFit="1"/>
    </xf>
    <xf numFmtId="0" fontId="15" fillId="0" borderId="32" xfId="0" applyFont="1" applyFill="1" applyBorder="1" applyAlignment="1">
      <alignment horizontal="center" vertical="top"/>
    </xf>
    <xf numFmtId="3" fontId="111" fillId="0" borderId="21" xfId="0" applyNumberFormat="1" applyFont="1" applyFill="1" applyBorder="1" applyAlignment="1">
      <alignment horizontal="center" vertical="center" wrapText="1" shrinkToFit="1"/>
    </xf>
    <xf numFmtId="3" fontId="111" fillId="0" borderId="0" xfId="0" applyNumberFormat="1" applyFont="1" applyFill="1" applyBorder="1" applyAlignment="1">
      <alignment horizontal="left" vertical="center" shrinkToFit="1"/>
    </xf>
    <xf numFmtId="3" fontId="111" fillId="0" borderId="21" xfId="0" applyNumberFormat="1" applyFont="1" applyFill="1" applyBorder="1" applyAlignment="1">
      <alignment horizontal="center" vertical="center"/>
    </xf>
    <xf numFmtId="3" fontId="111" fillId="0" borderId="21" xfId="0" applyNumberFormat="1" applyFont="1" applyFill="1" applyBorder="1" applyAlignment="1">
      <alignment horizontal="center" vertical="center" shrinkToFit="1"/>
    </xf>
    <xf numFmtId="3" fontId="112" fillId="0" borderId="21" xfId="0" applyNumberFormat="1" applyFont="1" applyFill="1" applyBorder="1" applyAlignment="1">
      <alignment horizontal="center" vertical="center"/>
    </xf>
    <xf numFmtId="3" fontId="112" fillId="0" borderId="0" xfId="0" applyNumberFormat="1" applyFont="1" applyFill="1" applyBorder="1" applyAlignment="1">
      <alignment horizontal="left" vertical="center" shrinkToFit="1"/>
    </xf>
    <xf numFmtId="3" fontId="112" fillId="0" borderId="0" xfId="0" applyNumberFormat="1" applyFont="1" applyFill="1" applyBorder="1" applyAlignment="1">
      <alignment horizontal="center" vertical="center" wrapText="1" shrinkToFit="1"/>
    </xf>
    <xf numFmtId="3" fontId="111" fillId="0" borderId="0" xfId="0" applyNumberFormat="1" applyFont="1" applyFill="1" applyBorder="1" applyAlignment="1">
      <alignment horizontal="center" vertical="center" wrapText="1" shrinkToFit="1"/>
    </xf>
    <xf numFmtId="14" fontId="108" fillId="0" borderId="0" xfId="0" quotePrefix="1" applyNumberFormat="1" applyFont="1" applyFill="1" applyBorder="1" applyAlignment="1">
      <alignment horizontal="center" vertical="center" wrapText="1"/>
    </xf>
    <xf numFmtId="14" fontId="108" fillId="0" borderId="0" xfId="0" quotePrefix="1" applyNumberFormat="1" applyFont="1" applyFill="1" applyBorder="1" applyAlignment="1">
      <alignment horizontal="center" vertical="center" shrinkToFit="1"/>
    </xf>
    <xf numFmtId="3" fontId="110" fillId="0" borderId="0" xfId="0" quotePrefix="1" applyNumberFormat="1" applyFont="1" applyFill="1" applyBorder="1" applyAlignment="1">
      <alignment horizontal="center" vertical="center"/>
    </xf>
    <xf numFmtId="14" fontId="108" fillId="0" borderId="0" xfId="0" applyNumberFormat="1" applyFont="1" applyFill="1" applyBorder="1" applyAlignment="1">
      <alignment horizontal="center" vertical="center" shrinkToFit="1"/>
    </xf>
    <xf numFmtId="3" fontId="108" fillId="0" borderId="0" xfId="0" applyNumberFormat="1" applyFont="1" applyFill="1" applyBorder="1" applyAlignment="1">
      <alignment horizontal="center" vertical="center"/>
    </xf>
    <xf numFmtId="3" fontId="108" fillId="0" borderId="79" xfId="0" applyNumberFormat="1" applyFont="1" applyFill="1" applyBorder="1" applyAlignment="1">
      <alignment horizontal="center" vertical="center"/>
    </xf>
    <xf numFmtId="0" fontId="110" fillId="0" borderId="31" xfId="0" applyFont="1" applyFill="1" applyBorder="1" applyAlignment="1">
      <alignment horizontal="left"/>
    </xf>
    <xf numFmtId="0" fontId="110" fillId="0" borderId="31" xfId="0" applyFont="1" applyFill="1" applyBorder="1" applyAlignment="1"/>
    <xf numFmtId="0" fontId="55" fillId="0" borderId="32" xfId="0" applyFont="1" applyFill="1" applyBorder="1" applyAlignment="1">
      <alignment horizontal="center" vertical="top" wrapText="1" shrinkToFit="1"/>
    </xf>
    <xf numFmtId="0" fontId="15" fillId="0" borderId="44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wrapText="1" shrinkToFit="1"/>
    </xf>
    <xf numFmtId="0" fontId="15" fillId="0" borderId="44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4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12" fillId="0" borderId="19" xfId="0" applyFont="1" applyFill="1" applyBorder="1" applyAlignment="1">
      <alignment horizontal="center" vertical="center" wrapText="1" shrinkToFit="1"/>
    </xf>
    <xf numFmtId="0" fontId="1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shrinkToFit="1"/>
    </xf>
    <xf numFmtId="178" fontId="107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horizontal="center" vertical="center"/>
    </xf>
    <xf numFmtId="41" fontId="107" fillId="0" borderId="0" xfId="0" applyNumberFormat="1" applyFont="1" applyFill="1" applyBorder="1" applyAlignment="1">
      <alignment horizontal="center" vertical="center"/>
    </xf>
    <xf numFmtId="41" fontId="107" fillId="0" borderId="0" xfId="0" applyNumberFormat="1" applyFont="1" applyFill="1" applyBorder="1" applyAlignment="1">
      <alignment horizontal="right" vertical="center"/>
    </xf>
    <xf numFmtId="41" fontId="107" fillId="0" borderId="0" xfId="156" applyFont="1" applyFill="1" applyBorder="1" applyAlignment="1">
      <alignment horizontal="right" vertical="center"/>
    </xf>
    <xf numFmtId="41" fontId="107" fillId="0" borderId="0" xfId="0" applyNumberFormat="1" applyFont="1" applyFill="1" applyBorder="1" applyAlignment="1">
      <alignment horizontal="right" vertical="center" indent="1"/>
    </xf>
    <xf numFmtId="178" fontId="107" fillId="0" borderId="0" xfId="0" applyNumberFormat="1" applyFont="1" applyFill="1" applyBorder="1" applyAlignment="1">
      <alignment horizontal="right" vertical="center" shrinkToFit="1"/>
    </xf>
    <xf numFmtId="0" fontId="112" fillId="0" borderId="32" xfId="0" applyFont="1" applyFill="1" applyBorder="1" applyAlignment="1">
      <alignment horizontal="center" vertical="center" wrapText="1"/>
    </xf>
    <xf numFmtId="0" fontId="112" fillId="0" borderId="32" xfId="0" applyFont="1" applyFill="1" applyBorder="1" applyAlignment="1">
      <alignment horizontal="center" vertical="center" wrapText="1" shrinkToFit="1"/>
    </xf>
    <xf numFmtId="0" fontId="55" fillId="0" borderId="38" xfId="0" applyFont="1" applyFill="1" applyBorder="1" applyAlignment="1">
      <alignment horizontal="center" vertical="center" shrinkToFit="1"/>
    </xf>
    <xf numFmtId="0" fontId="55" fillId="0" borderId="32" xfId="0" applyFont="1" applyFill="1" applyBorder="1" applyAlignment="1">
      <alignment horizontal="center" vertical="top"/>
    </xf>
    <xf numFmtId="0" fontId="55" fillId="0" borderId="32" xfId="0" applyFont="1" applyFill="1" applyBorder="1" applyAlignment="1">
      <alignment horizontal="center" vertical="top" shrinkToFit="1"/>
    </xf>
    <xf numFmtId="0" fontId="55" fillId="0" borderId="19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" fillId="0" borderId="0" xfId="183" applyFont="1" applyFill="1"/>
    <xf numFmtId="0" fontId="1" fillId="0" borderId="0" xfId="183" applyFont="1" applyFill="1" applyAlignment="1">
      <alignment horizontal="right"/>
    </xf>
    <xf numFmtId="0" fontId="5" fillId="0" borderId="0" xfId="183" applyFont="1" applyFill="1"/>
    <xf numFmtId="0" fontId="10" fillId="0" borderId="0" xfId="183" applyFont="1" applyFill="1" applyAlignment="1">
      <alignment horizontal="right"/>
    </xf>
    <xf numFmtId="41" fontId="50" fillId="0" borderId="0" xfId="183" applyNumberFormat="1" applyFont="1" applyFill="1" applyAlignment="1">
      <alignment horizontal="right" vertical="center" wrapText="1"/>
    </xf>
    <xf numFmtId="178" fontId="50" fillId="0" borderId="0" xfId="183" applyNumberFormat="1" applyFont="1" applyFill="1" applyAlignment="1">
      <alignment horizontal="right" vertical="center" wrapText="1"/>
    </xf>
    <xf numFmtId="41" fontId="10" fillId="0" borderId="0" xfId="183" applyNumberFormat="1" applyFont="1" applyFill="1" applyAlignment="1">
      <alignment horizontal="right" vertical="center" wrapText="1"/>
    </xf>
    <xf numFmtId="178" fontId="10" fillId="0" borderId="0" xfId="183" applyNumberFormat="1" applyFont="1" applyFill="1" applyAlignment="1">
      <alignment horizontal="right" vertical="center" wrapText="1"/>
    </xf>
    <xf numFmtId="41" fontId="10" fillId="0" borderId="0" xfId="158" applyNumberFormat="1" applyFont="1" applyFill="1" applyBorder="1" applyAlignment="1">
      <alignment vertical="center"/>
    </xf>
    <xf numFmtId="0" fontId="50" fillId="0" borderId="16" xfId="183" applyFont="1" applyFill="1" applyBorder="1" applyAlignment="1">
      <alignment horizontal="center" vertical="center" wrapText="1"/>
    </xf>
    <xf numFmtId="0" fontId="50" fillId="0" borderId="78" xfId="183" applyFont="1" applyFill="1" applyBorder="1" applyAlignment="1">
      <alignment horizontal="center" vertical="center" wrapText="1"/>
    </xf>
    <xf numFmtId="0" fontId="10" fillId="0" borderId="25" xfId="183" applyFont="1" applyFill="1" applyBorder="1" applyAlignment="1">
      <alignment horizontal="center" vertical="center" wrapText="1"/>
    </xf>
    <xf numFmtId="0" fontId="53" fillId="0" borderId="0" xfId="183" applyFont="1" applyFill="1"/>
    <xf numFmtId="0" fontId="5" fillId="0" borderId="0" xfId="183" applyFont="1" applyFill="1" applyAlignment="1">
      <alignment horizontal="right"/>
    </xf>
    <xf numFmtId="0" fontId="5" fillId="0" borderId="34" xfId="0" applyFont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202" fontId="50" fillId="0" borderId="37" xfId="0" applyNumberFormat="1" applyFont="1" applyFill="1" applyBorder="1" applyAlignment="1">
      <alignment horizontal="left" vertical="center"/>
    </xf>
    <xf numFmtId="202" fontId="50" fillId="0" borderId="31" xfId="0" applyNumberFormat="1" applyFont="1" applyFill="1" applyBorder="1" applyAlignment="1">
      <alignment horizontal="left" vertical="center"/>
    </xf>
    <xf numFmtId="202" fontId="50" fillId="0" borderId="31" xfId="198" applyNumberFormat="1" applyFont="1" applyFill="1" applyBorder="1" applyAlignment="1" applyProtection="1">
      <alignment horizontal="left" vertical="center"/>
      <protection locked="0"/>
    </xf>
    <xf numFmtId="0" fontId="0" fillId="0" borderId="78" xfId="0" applyFont="1" applyFill="1" applyBorder="1" applyAlignment="1">
      <alignment horizontal="center" vertical="center" wrapText="1"/>
    </xf>
    <xf numFmtId="178" fontId="50" fillId="0" borderId="37" xfId="0" applyNumberFormat="1" applyFont="1" applyFill="1" applyBorder="1" applyAlignment="1">
      <alignment horizontal="right" vertical="center" indent="1"/>
    </xf>
    <xf numFmtId="178" fontId="50" fillId="0" borderId="31" xfId="0" applyNumberFormat="1" applyFont="1" applyFill="1" applyBorder="1" applyAlignment="1">
      <alignment horizontal="right" vertical="center" indent="1"/>
    </xf>
    <xf numFmtId="0" fontId="1" fillId="0" borderId="0" xfId="200" applyFont="1" applyFill="1" applyBorder="1" applyAlignment="1">
      <alignment vertical="center"/>
    </xf>
    <xf numFmtId="0" fontId="1" fillId="0" borderId="0" xfId="200" applyFont="1" applyFill="1" applyBorder="1" applyAlignment="1"/>
    <xf numFmtId="0" fontId="5" fillId="0" borderId="0" xfId="200" applyFont="1" applyFill="1" applyBorder="1" applyAlignment="1">
      <alignment horizontal="centerContinuous" vertical="center"/>
    </xf>
    <xf numFmtId="0" fontId="5" fillId="0" borderId="0" xfId="182" applyFont="1" applyBorder="1" applyAlignment="1">
      <alignment vertical="center"/>
    </xf>
    <xf numFmtId="0" fontId="53" fillId="0" borderId="0" xfId="182" applyFont="1" applyBorder="1">
      <alignment vertical="center"/>
    </xf>
    <xf numFmtId="0" fontId="10" fillId="0" borderId="0" xfId="182" applyFont="1" applyBorder="1" applyAlignment="1">
      <alignment horizontal="right" vertical="center"/>
    </xf>
    <xf numFmtId="0" fontId="5" fillId="0" borderId="0" xfId="182" applyFont="1" applyBorder="1">
      <alignment vertical="center"/>
    </xf>
    <xf numFmtId="0" fontId="101" fillId="0" borderId="0" xfId="182" applyFont="1" applyBorder="1" applyAlignment="1">
      <alignment horizontal="right" vertical="center"/>
    </xf>
    <xf numFmtId="0" fontId="56" fillId="0" borderId="0" xfId="182" applyFont="1" applyBorder="1" applyAlignment="1">
      <alignment horizontal="right" vertical="center"/>
    </xf>
    <xf numFmtId="0" fontId="12" fillId="0" borderId="39" xfId="200" applyFont="1" applyFill="1" applyBorder="1" applyAlignment="1">
      <alignment horizontal="center" vertical="center" shrinkToFit="1"/>
    </xf>
    <xf numFmtId="0" fontId="15" fillId="0" borderId="21" xfId="200" applyFont="1" applyFill="1" applyBorder="1" applyAlignment="1">
      <alignment horizontal="center" vertical="center" shrinkToFit="1"/>
    </xf>
    <xf numFmtId="0" fontId="15" fillId="0" borderId="37" xfId="200" applyFont="1" applyFill="1" applyBorder="1" applyAlignment="1">
      <alignment horizontal="center" vertical="center" shrinkToFit="1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Border="1"/>
    <xf numFmtId="0" fontId="114" fillId="0" borderId="19" xfId="200" applyFont="1" applyFill="1" applyBorder="1" applyAlignment="1">
      <alignment horizontal="center" vertical="center" shrinkToFit="1"/>
    </xf>
    <xf numFmtId="0" fontId="91" fillId="0" borderId="4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54" xfId="0" applyFont="1" applyBorder="1" applyAlignment="1">
      <alignment horizontal="center" vertical="top" wrapText="1"/>
    </xf>
    <xf numFmtId="0" fontId="9" fillId="0" borderId="55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top" wrapText="1"/>
    </xf>
    <xf numFmtId="0" fontId="10" fillId="0" borderId="56" xfId="0" applyFont="1" applyBorder="1" applyAlignment="1">
      <alignment horizontal="center" vertical="top" wrapText="1"/>
    </xf>
    <xf numFmtId="0" fontId="10" fillId="0" borderId="5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78" xfId="0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10" fillId="0" borderId="22" xfId="0" applyFont="1" applyBorder="1" applyAlignment="1">
      <alignment horizontal="center" shrinkToFit="1"/>
    </xf>
    <xf numFmtId="0" fontId="10" fillId="0" borderId="23" xfId="0" applyFont="1" applyBorder="1" applyAlignment="1">
      <alignment horizontal="center" shrinkToFit="1"/>
    </xf>
    <xf numFmtId="0" fontId="10" fillId="0" borderId="35" xfId="0" applyFont="1" applyBorder="1" applyAlignment="1">
      <alignment horizontal="center" vertical="center" wrapText="1" shrinkToFit="1"/>
    </xf>
    <xf numFmtId="0" fontId="10" fillId="0" borderId="43" xfId="0" applyFont="1" applyBorder="1" applyAlignment="1">
      <alignment horizontal="center" vertical="center" wrapText="1" shrinkToFit="1"/>
    </xf>
    <xf numFmtId="0" fontId="99" fillId="0" borderId="22" xfId="0" applyFont="1" applyBorder="1" applyAlignment="1">
      <alignment horizontal="center"/>
    </xf>
    <xf numFmtId="0" fontId="100" fillId="0" borderId="23" xfId="0" applyFont="1" applyBorder="1" applyAlignment="1">
      <alignment horizontal="center"/>
    </xf>
    <xf numFmtId="0" fontId="100" fillId="0" borderId="22" xfId="0" applyFont="1" applyBorder="1" applyAlignment="1">
      <alignment horizontal="center"/>
    </xf>
    <xf numFmtId="0" fontId="5" fillId="0" borderId="0" xfId="200" applyFont="1" applyFill="1" applyBorder="1" applyAlignment="1">
      <alignment horizontal="left" vertical="center"/>
    </xf>
    <xf numFmtId="0" fontId="5" fillId="0" borderId="61" xfId="200" applyFont="1" applyFill="1" applyBorder="1" applyAlignment="1">
      <alignment horizontal="center" vertical="center" wrapText="1"/>
    </xf>
    <xf numFmtId="0" fontId="5" fillId="0" borderId="79" xfId="200" applyFont="1" applyFill="1" applyBorder="1" applyAlignment="1">
      <alignment horizontal="center" vertical="center" wrapText="1"/>
    </xf>
    <xf numFmtId="0" fontId="5" fillId="0" borderId="38" xfId="200" applyFont="1" applyFill="1" applyBorder="1" applyAlignment="1">
      <alignment horizontal="center" vertical="center"/>
    </xf>
    <xf numFmtId="0" fontId="5" fillId="0" borderId="40" xfId="200" applyFont="1" applyFill="1" applyBorder="1" applyAlignment="1">
      <alignment horizontal="left" vertical="center"/>
    </xf>
    <xf numFmtId="0" fontId="51" fillId="0" borderId="0" xfId="200" applyFont="1" applyFill="1" applyBorder="1" applyAlignment="1">
      <alignment horizontal="center" vertical="center" wrapText="1"/>
    </xf>
    <xf numFmtId="0" fontId="52" fillId="0" borderId="0" xfId="200" applyFont="1" applyFill="1" applyBorder="1" applyAlignment="1">
      <alignment horizontal="center" vertical="center"/>
    </xf>
    <xf numFmtId="0" fontId="1" fillId="0" borderId="0" xfId="200" applyFont="1" applyFill="1" applyBorder="1" applyAlignment="1">
      <alignment horizontal="right" vertical="center"/>
    </xf>
    <xf numFmtId="0" fontId="5" fillId="0" borderId="62" xfId="182" applyFont="1" applyBorder="1" applyAlignment="1">
      <alignment horizontal="center" vertical="center"/>
    </xf>
    <xf numFmtId="0" fontId="5" fillId="0" borderId="63" xfId="182" applyFont="1" applyBorder="1" applyAlignment="1">
      <alignment horizontal="center" vertical="center"/>
    </xf>
    <xf numFmtId="0" fontId="5" fillId="0" borderId="44" xfId="182" applyFont="1" applyBorder="1" applyAlignment="1">
      <alignment horizontal="center" vertical="center" wrapText="1"/>
    </xf>
    <xf numFmtId="0" fontId="5" fillId="0" borderId="32" xfId="182" applyFont="1" applyBorder="1" applyAlignment="1">
      <alignment horizontal="center" vertical="center" wrapText="1"/>
    </xf>
    <xf numFmtId="0" fontId="5" fillId="0" borderId="64" xfId="182" applyFont="1" applyBorder="1" applyAlignment="1">
      <alignment horizontal="center" vertical="center" wrapText="1"/>
    </xf>
    <xf numFmtId="0" fontId="5" fillId="0" borderId="62" xfId="182" applyFont="1" applyBorder="1" applyAlignment="1">
      <alignment horizontal="center" vertical="center" wrapText="1"/>
    </xf>
    <xf numFmtId="0" fontId="5" fillId="0" borderId="65" xfId="182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3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82" fontId="10" fillId="0" borderId="0" xfId="0" applyNumberFormat="1" applyFont="1" applyFill="1" applyBorder="1" applyAlignment="1">
      <alignment horizontal="right" vertical="center" wrapText="1"/>
    </xf>
    <xf numFmtId="0" fontId="92" fillId="0" borderId="0" xfId="0" applyFont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5" fillId="0" borderId="69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" fillId="0" borderId="7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wrapText="1"/>
    </xf>
    <xf numFmtId="0" fontId="5" fillId="0" borderId="78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69" xfId="0" applyFont="1" applyBorder="1" applyAlignment="1">
      <alignment horizontal="center" wrapText="1"/>
    </xf>
    <xf numFmtId="0" fontId="5" fillId="0" borderId="48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93" fillId="0" borderId="0" xfId="0" applyFont="1" applyAlignment="1">
      <alignment horizontal="left" vertical="center" wrapText="1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5" fillId="0" borderId="78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39" xfId="188" applyFont="1" applyBorder="1" applyAlignment="1">
      <alignment horizontal="center" vertical="center" wrapText="1"/>
    </xf>
    <xf numFmtId="0" fontId="5" fillId="0" borderId="61" xfId="188" applyFont="1" applyBorder="1" applyAlignment="1">
      <alignment horizontal="center" vertical="center" wrapText="1"/>
    </xf>
    <xf numFmtId="0" fontId="5" fillId="0" borderId="33" xfId="188" applyFont="1" applyBorder="1" applyAlignment="1">
      <alignment horizontal="center" vertical="center" shrinkToFit="1"/>
    </xf>
    <xf numFmtId="0" fontId="5" fillId="0" borderId="0" xfId="188" applyFont="1" applyBorder="1" applyAlignment="1">
      <alignment horizontal="center" vertical="center" shrinkToFit="1"/>
    </xf>
    <xf numFmtId="0" fontId="5" fillId="0" borderId="31" xfId="188" applyFont="1" applyBorder="1" applyAlignment="1">
      <alignment horizontal="center" vertical="center" shrinkToFit="1"/>
    </xf>
    <xf numFmtId="0" fontId="5" fillId="0" borderId="40" xfId="188" applyFont="1" applyBorder="1" applyAlignment="1">
      <alignment horizontal="center" vertical="center" wrapText="1"/>
    </xf>
    <xf numFmtId="0" fontId="5" fillId="0" borderId="20" xfId="188" applyFont="1" applyBorder="1" applyAlignment="1">
      <alignment horizontal="center" vertical="center"/>
    </xf>
    <xf numFmtId="0" fontId="5" fillId="0" borderId="19" xfId="188" applyFont="1" applyBorder="1" applyAlignment="1">
      <alignment horizontal="center" vertical="center"/>
    </xf>
    <xf numFmtId="0" fontId="5" fillId="0" borderId="20" xfId="188" applyFont="1" applyBorder="1" applyAlignment="1">
      <alignment horizontal="center" vertical="center" wrapText="1"/>
    </xf>
    <xf numFmtId="0" fontId="5" fillId="0" borderId="19" xfId="188" applyFont="1" applyBorder="1" applyAlignment="1">
      <alignment horizontal="center" vertical="center" wrapText="1"/>
    </xf>
    <xf numFmtId="0" fontId="7" fillId="0" borderId="0" xfId="188" applyFont="1" applyAlignment="1">
      <alignment horizontal="center" vertical="center" wrapText="1"/>
    </xf>
    <xf numFmtId="0" fontId="7" fillId="0" borderId="0" xfId="188" applyFont="1" applyAlignment="1">
      <alignment horizontal="center" vertical="center"/>
    </xf>
    <xf numFmtId="0" fontId="5" fillId="0" borderId="44" xfId="188" applyFont="1" applyBorder="1" applyAlignment="1">
      <alignment horizontal="center" vertical="center" wrapText="1"/>
    </xf>
    <xf numFmtId="0" fontId="5" fillId="0" borderId="32" xfId="188" applyFont="1" applyBorder="1" applyAlignment="1">
      <alignment horizontal="center" vertical="center" wrapText="1"/>
    </xf>
    <xf numFmtId="0" fontId="5" fillId="0" borderId="33" xfId="188" applyFont="1" applyBorder="1" applyAlignment="1">
      <alignment horizontal="center" vertical="center"/>
    </xf>
    <xf numFmtId="0" fontId="5" fillId="0" borderId="30" xfId="188" applyFont="1" applyBorder="1" applyAlignment="1">
      <alignment horizontal="center" vertical="center"/>
    </xf>
    <xf numFmtId="0" fontId="5" fillId="0" borderId="45" xfId="188" applyFont="1" applyBorder="1" applyAlignment="1">
      <alignment horizontal="center" vertical="center"/>
    </xf>
    <xf numFmtId="0" fontId="5" fillId="0" borderId="26" xfId="188" applyFont="1" applyBorder="1" applyAlignment="1">
      <alignment horizontal="center" vertical="center"/>
    </xf>
    <xf numFmtId="0" fontId="5" fillId="0" borderId="38" xfId="188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55" fillId="0" borderId="71" xfId="0" applyFont="1" applyFill="1" applyBorder="1" applyAlignment="1">
      <alignment horizontal="center" vertical="center" wrapText="1"/>
    </xf>
    <xf numFmtId="0" fontId="55" fillId="0" borderId="71" xfId="0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/>
    </xf>
    <xf numFmtId="0" fontId="15" fillId="0" borderId="7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center" vertical="center" wrapText="1"/>
    </xf>
    <xf numFmtId="0" fontId="7" fillId="0" borderId="0" xfId="183" applyFont="1" applyFill="1" applyAlignment="1">
      <alignment horizontal="center"/>
    </xf>
    <xf numFmtId="0" fontId="1" fillId="0" borderId="0" xfId="183" applyFont="1" applyFill="1" applyAlignment="1"/>
    <xf numFmtId="0" fontId="51" fillId="0" borderId="0" xfId="183" applyFont="1" applyFill="1" applyAlignment="1">
      <alignment horizontal="center"/>
    </xf>
    <xf numFmtId="0" fontId="113" fillId="0" borderId="0" xfId="183" applyFont="1" applyFill="1" applyAlignment="1"/>
    <xf numFmtId="0" fontId="10" fillId="0" borderId="64" xfId="194" applyFont="1" applyFill="1" applyBorder="1" applyAlignment="1">
      <alignment horizontal="center" vertical="center" wrapText="1"/>
    </xf>
    <xf numFmtId="0" fontId="10" fillId="0" borderId="62" xfId="194" applyFont="1" applyFill="1" applyBorder="1" applyAlignment="1">
      <alignment horizontal="center" vertical="center" wrapText="1"/>
    </xf>
    <xf numFmtId="0" fontId="10" fillId="0" borderId="65" xfId="194" applyFont="1" applyFill="1" applyBorder="1" applyAlignment="1">
      <alignment horizontal="center" vertical="center" wrapText="1"/>
    </xf>
    <xf numFmtId="0" fontId="5" fillId="0" borderId="61" xfId="188" applyFont="1" applyFill="1" applyBorder="1" applyAlignment="1">
      <alignment horizontal="center" vertical="center" wrapText="1"/>
    </xf>
    <xf numFmtId="0" fontId="5" fillId="0" borderId="26" xfId="188" applyFont="1" applyFill="1" applyBorder="1" applyAlignment="1">
      <alignment horizontal="center" vertical="center"/>
    </xf>
    <xf numFmtId="0" fontId="5" fillId="0" borderId="38" xfId="188" applyFont="1" applyFill="1" applyBorder="1" applyAlignment="1">
      <alignment horizontal="center" vertical="center"/>
    </xf>
    <xf numFmtId="0" fontId="10" fillId="0" borderId="73" xfId="194" applyFont="1" applyFill="1" applyBorder="1" applyAlignment="1">
      <alignment horizontal="center" vertical="center" wrapText="1"/>
    </xf>
    <xf numFmtId="0" fontId="10" fillId="0" borderId="53" xfId="194" applyFont="1" applyFill="1" applyBorder="1" applyAlignment="1">
      <alignment horizontal="center" vertical="center" wrapText="1"/>
    </xf>
    <xf numFmtId="0" fontId="10" fillId="0" borderId="74" xfId="194" applyFont="1" applyFill="1" applyBorder="1" applyAlignment="1">
      <alignment horizontal="center" vertical="center" wrapText="1"/>
    </xf>
    <xf numFmtId="0" fontId="10" fillId="0" borderId="33" xfId="194" applyFont="1" applyFill="1" applyBorder="1" applyAlignment="1">
      <alignment horizontal="center" vertical="center" wrapText="1"/>
    </xf>
    <xf numFmtId="0" fontId="10" fillId="0" borderId="21" xfId="194" applyFont="1" applyFill="1" applyBorder="1" applyAlignment="1">
      <alignment horizontal="center" vertical="center" wrapText="1"/>
    </xf>
    <xf numFmtId="0" fontId="10" fillId="0" borderId="37" xfId="194" applyFont="1" applyFill="1" applyBorder="1" applyAlignment="1">
      <alignment horizontal="center" vertical="center" wrapText="1"/>
    </xf>
    <xf numFmtId="0" fontId="10" fillId="0" borderId="75" xfId="194" applyFont="1" applyFill="1" applyBorder="1" applyAlignment="1">
      <alignment horizontal="center" vertical="center" wrapText="1"/>
    </xf>
    <xf numFmtId="0" fontId="10" fillId="0" borderId="76" xfId="194" applyFont="1" applyFill="1" applyBorder="1" applyAlignment="1">
      <alignment horizontal="center" vertical="center" wrapText="1"/>
    </xf>
    <xf numFmtId="0" fontId="10" fillId="0" borderId="77" xfId="194" applyFont="1" applyFill="1" applyBorder="1" applyAlignment="1">
      <alignment horizontal="center" vertical="center" wrapText="1"/>
    </xf>
    <xf numFmtId="0" fontId="5" fillId="0" borderId="58" xfId="183" applyFont="1" applyFill="1" applyBorder="1" applyAlignment="1">
      <alignment horizontal="left"/>
    </xf>
    <xf numFmtId="0" fontId="53" fillId="0" borderId="58" xfId="183" applyFont="1" applyFill="1" applyBorder="1" applyAlignment="1"/>
  </cellXfs>
  <cellStyles count="203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A¨­￠￢￠O [0]_INQUIRY ￠?￥i¨u¡AAⓒ￢Aⓒª " xfId="19"/>
    <cellStyle name="A¨­￠￢￠O_INQUIRY ￠?￥i¨u¡AAⓒ￢Aⓒª " xfId="20"/>
    <cellStyle name="ÅëÈ­ [0]_¼ÕÀÍ¿¹»ê" xfId="21"/>
    <cellStyle name="AeE­ [0]_¼OAI¿¹≫e" xfId="22"/>
    <cellStyle name="ÅëÈ­ [0]_ÀÎ°Çºñ,¿ÜÁÖºñ" xfId="23"/>
    <cellStyle name="AeE­ [0]_AI°Cºn,μμ±Þºn" xfId="24"/>
    <cellStyle name="ÅëÈ­ [0]_laroux" xfId="25"/>
    <cellStyle name="AeE­ [0]_laroux_1" xfId="26"/>
    <cellStyle name="ÅëÈ­ [0]_laroux_1" xfId="27"/>
    <cellStyle name="AeE­ [0]_laroux_2" xfId="28"/>
    <cellStyle name="ÅëÈ­ [0]_laroux_2" xfId="29"/>
    <cellStyle name="AeE­ [0]_laroux_2_41-06농림16" xfId="30"/>
    <cellStyle name="ÅëÈ­ [0]_laroux_2_41-06농림16" xfId="31"/>
    <cellStyle name="AeE­ [0]_laroux_2_41-06농림41" xfId="32"/>
    <cellStyle name="ÅëÈ­ [0]_laroux_2_41-06농림41" xfId="33"/>
    <cellStyle name="AeE­ [0]_Sheet1" xfId="34"/>
    <cellStyle name="ÅëÈ­ [0]_Sheet1" xfId="35"/>
    <cellStyle name="ÅëÈ­_¼ÕÀÍ¿¹»ê" xfId="36"/>
    <cellStyle name="AeE­_¼OAI¿¹≫e" xfId="37"/>
    <cellStyle name="ÅëÈ­_ÀÎ°Çºñ,¿ÜÁÖºñ" xfId="38"/>
    <cellStyle name="AeE­_AI°Cºn,μμ±Þºn" xfId="39"/>
    <cellStyle name="ÅëÈ­_laroux" xfId="40"/>
    <cellStyle name="AeE­_laroux_1" xfId="41"/>
    <cellStyle name="ÅëÈ­_laroux_1" xfId="42"/>
    <cellStyle name="AeE­_laroux_2" xfId="43"/>
    <cellStyle name="ÅëÈ­_laroux_2" xfId="44"/>
    <cellStyle name="AeE­_laroux_2_41-06농림16" xfId="45"/>
    <cellStyle name="ÅëÈ­_laroux_2_41-06농림16" xfId="46"/>
    <cellStyle name="AeE­_laroux_2_41-06농림41" xfId="47"/>
    <cellStyle name="ÅëÈ­_laroux_2_41-06농림41" xfId="48"/>
    <cellStyle name="AeE­_Sheet1" xfId="49"/>
    <cellStyle name="ÅëÈ­_Sheet1" xfId="50"/>
    <cellStyle name="AeE­_Sheet1_41-06농림16" xfId="51"/>
    <cellStyle name="ÅëÈ­_Sheet1_41-06농림16" xfId="52"/>
    <cellStyle name="AeE­_Sheet1_41-06농림41" xfId="53"/>
    <cellStyle name="ÅëÈ­_Sheet1_41-06농림41" xfId="54"/>
    <cellStyle name="AeE¡ⓒ [0]_INQUIRY ￠?￥i¨u¡AAⓒ￢Aⓒª " xfId="55"/>
    <cellStyle name="AeE¡ⓒ_INQUIRY ￠?￥i¨u¡AAⓒ￢Aⓒª " xfId="56"/>
    <cellStyle name="ÄÞ¸¶ [0]_¼ÕÀÍ¿¹»ê" xfId="57"/>
    <cellStyle name="AÞ¸¶ [0]_¼OAI¿¹≫e" xfId="58"/>
    <cellStyle name="ÄÞ¸¶ [0]_ÀÎ°Çºñ,¿ÜÁÖºñ" xfId="59"/>
    <cellStyle name="AÞ¸¶ [0]_AI°Cºn,μμ±Þºn" xfId="60"/>
    <cellStyle name="ÄÞ¸¶ [0]_laroux" xfId="61"/>
    <cellStyle name="AÞ¸¶ [0]_laroux_1" xfId="62"/>
    <cellStyle name="ÄÞ¸¶ [0]_laroux_1" xfId="63"/>
    <cellStyle name="AÞ¸¶ [0]_Sheet1" xfId="64"/>
    <cellStyle name="ÄÞ¸¶ [0]_Sheet1" xfId="65"/>
    <cellStyle name="ÄÞ¸¶_¼ÕÀÍ¿¹»ê" xfId="66"/>
    <cellStyle name="AÞ¸¶_¼OAI¿¹≫e" xfId="67"/>
    <cellStyle name="ÄÞ¸¶_ÀÎ°Çºñ,¿ÜÁÖºñ" xfId="68"/>
    <cellStyle name="AÞ¸¶_AI°Cºn,μμ±Þºn" xfId="69"/>
    <cellStyle name="ÄÞ¸¶_laroux" xfId="70"/>
    <cellStyle name="AÞ¸¶_laroux_1" xfId="71"/>
    <cellStyle name="ÄÞ¸¶_laroux_1" xfId="72"/>
    <cellStyle name="AÞ¸¶_Sheet1" xfId="73"/>
    <cellStyle name="ÄÞ¸¶_Sheet1" xfId="74"/>
    <cellStyle name="AÞ¸¶_Sheet1_41-06농림16" xfId="75"/>
    <cellStyle name="ÄÞ¸¶_Sheet1_41-06농림16" xfId="76"/>
    <cellStyle name="AÞ¸¶_Sheet1_41-06농림41" xfId="77"/>
    <cellStyle name="ÄÞ¸¶_Sheet1_41-06농림41" xfId="78"/>
    <cellStyle name="C¡IA¨ª_¡ic¨u¡A¨￢I¨￢¡Æ AN¡Æe " xfId="79"/>
    <cellStyle name="C￥AØ_¿μ¾÷CoE² " xfId="80"/>
    <cellStyle name="Ç¥ÁØ_¼ÕÀÍ¿¹»ê" xfId="81"/>
    <cellStyle name="C￥AØ_¼OAI¿¹≫e" xfId="82"/>
    <cellStyle name="Ç¥ÁØ_ÀÎ°Çºñ,¿ÜÁÖºñ" xfId="83"/>
    <cellStyle name="C￥AØ_AI°Cºn,μμ±Þºn" xfId="84"/>
    <cellStyle name="Ç¥ÁØ_laroux" xfId="85"/>
    <cellStyle name="C￥AØ_laroux_1" xfId="86"/>
    <cellStyle name="Ç¥ÁØ_laroux_1" xfId="87"/>
    <cellStyle name="C￥AØ_laroux_1_Sheet1" xfId="88"/>
    <cellStyle name="Ç¥ÁØ_laroux_1_Sheet1" xfId="89"/>
    <cellStyle name="C￥AØ_laroux_2" xfId="90"/>
    <cellStyle name="Ç¥ÁØ_laroux_2" xfId="91"/>
    <cellStyle name="C￥AØ_laroux_2_Sheet1" xfId="92"/>
    <cellStyle name="Ç¥ÁØ_laroux_2_Sheet1" xfId="93"/>
    <cellStyle name="C￥AØ_laroux_3" xfId="94"/>
    <cellStyle name="Ç¥ÁØ_laroux_3" xfId="95"/>
    <cellStyle name="C￥AØ_laroux_4" xfId="96"/>
    <cellStyle name="Ç¥ÁØ_laroux_4" xfId="97"/>
    <cellStyle name="C￥AØ_laroux_Sheet1" xfId="98"/>
    <cellStyle name="Ç¥ÁØ_laroux_Sheet1" xfId="99"/>
    <cellStyle name="C￥AØ_Sheet1" xfId="100"/>
    <cellStyle name="Ç¥ÁØ_Sheet1" xfId="101"/>
    <cellStyle name="Calc Currency (0)" xfId="102"/>
    <cellStyle name="Comma [0]_ SG&amp;A Bridge " xfId="103"/>
    <cellStyle name="Comma_ SG&amp;A Bridge " xfId="104"/>
    <cellStyle name="Comma0" xfId="105"/>
    <cellStyle name="Curren?_x0012_퐀_x0017_?" xfId="106"/>
    <cellStyle name="Currency [0]_ SG&amp;A Bridge " xfId="107"/>
    <cellStyle name="Currency_ SG&amp;A Bridge " xfId="108"/>
    <cellStyle name="Currency0" xfId="109"/>
    <cellStyle name="Date" xfId="110"/>
    <cellStyle name="Fixed" xfId="111"/>
    <cellStyle name="Header1" xfId="112"/>
    <cellStyle name="Header2" xfId="113"/>
    <cellStyle name="Heading 1" xfId="114"/>
    <cellStyle name="Heading 2" xfId="115"/>
    <cellStyle name="HEADING1" xfId="116"/>
    <cellStyle name="HEADING2" xfId="117"/>
    <cellStyle name="Normal_ SG&amp;A Bridge " xfId="118"/>
    <cellStyle name="Percent [2]" xfId="119"/>
    <cellStyle name="subhead" xfId="120"/>
    <cellStyle name="title [1]" xfId="121"/>
    <cellStyle name="title [2]" xfId="122"/>
    <cellStyle name="Total" xfId="123"/>
    <cellStyle name="강조색1" xfId="124" builtinId="29" customBuiltin="1"/>
    <cellStyle name="강조색2" xfId="125" builtinId="33" customBuiltin="1"/>
    <cellStyle name="강조색3" xfId="126" builtinId="37" customBuiltin="1"/>
    <cellStyle name="강조색4" xfId="127" builtinId="41" customBuiltin="1"/>
    <cellStyle name="강조색5" xfId="128" builtinId="45" customBuiltin="1"/>
    <cellStyle name="강조색6" xfId="129" builtinId="49" customBuiltin="1"/>
    <cellStyle name="경고문" xfId="130" builtinId="11" customBuiltin="1"/>
    <cellStyle name="계산" xfId="131" builtinId="22" customBuiltin="1"/>
    <cellStyle name="咬訌裝?INCOM1" xfId="132"/>
    <cellStyle name="咬訌裝?INCOM10" xfId="133"/>
    <cellStyle name="咬訌裝?INCOM2" xfId="134"/>
    <cellStyle name="咬訌裝?INCOM3" xfId="135"/>
    <cellStyle name="咬訌裝?INCOM4" xfId="136"/>
    <cellStyle name="咬訌裝?INCOM5" xfId="137"/>
    <cellStyle name="咬訌裝?INCOM6" xfId="138"/>
    <cellStyle name="咬訌裝?INCOM7" xfId="139"/>
    <cellStyle name="咬訌裝?INCOM8" xfId="140"/>
    <cellStyle name="咬訌裝?INCOM9" xfId="141"/>
    <cellStyle name="咬訌裝?PRIB11" xfId="142"/>
    <cellStyle name="나쁨" xfId="143" builtinId="27" customBuiltin="1"/>
    <cellStyle name="똿뗦먛귟 [0.00]_PRODUCT DETAIL Q1" xfId="144"/>
    <cellStyle name="똿뗦먛귟_PRODUCT DETAIL Q1" xfId="145"/>
    <cellStyle name="메모" xfId="146" builtinId="10" customBuiltin="1"/>
    <cellStyle name="믅됞 [0.00]_PRODUCT DETAIL Q1" xfId="147"/>
    <cellStyle name="믅됞_PRODUCT DETAIL Q1" xfId="148"/>
    <cellStyle name="백분율" xfId="149" builtinId="5"/>
    <cellStyle name="백분율 [0]" xfId="150"/>
    <cellStyle name="백분율 [2]" xfId="151"/>
    <cellStyle name="보통" xfId="152" builtinId="28" customBuiltin="1"/>
    <cellStyle name="뷭?_BOOKSHIP" xfId="153"/>
    <cellStyle name="설명 텍스트" xfId="154" builtinId="53" customBuiltin="1"/>
    <cellStyle name="셀 확인" xfId="155" builtinId="23" customBuiltin="1"/>
    <cellStyle name="쉼표 [0]" xfId="156" builtinId="6"/>
    <cellStyle name="쉼표 [0] 10 3 6" xfId="157"/>
    <cellStyle name="쉼표 [0] 2" xfId="158"/>
    <cellStyle name="쉼표 [0] 2 2" xfId="159"/>
    <cellStyle name="쉼표 [0] 2 2 2" xfId="160"/>
    <cellStyle name="쉼표 [0] 2 4" xfId="161"/>
    <cellStyle name="쉼표 [0] 3" xfId="162"/>
    <cellStyle name="쉼표 [0] 3 2" xfId="163"/>
    <cellStyle name="스타일 1" xfId="164"/>
    <cellStyle name="안건회계법인" xfId="165"/>
    <cellStyle name="연결된 셀" xfId="166" builtinId="24" customBuiltin="1"/>
    <cellStyle name="요약" xfId="167" builtinId="25" customBuiltin="1"/>
    <cellStyle name="입력" xfId="168" builtinId="20" customBuiltin="1"/>
    <cellStyle name="제목" xfId="169" builtinId="15" customBuiltin="1"/>
    <cellStyle name="제목 1" xfId="170" builtinId="16" customBuiltin="1"/>
    <cellStyle name="제목 2" xfId="171" builtinId="17" customBuiltin="1"/>
    <cellStyle name="제목 3" xfId="172" builtinId="18" customBuiltin="1"/>
    <cellStyle name="제목 4" xfId="173" builtinId="19" customBuiltin="1"/>
    <cellStyle name="좋음" xfId="174" builtinId="26" customBuiltin="1"/>
    <cellStyle name="출력" xfId="175" builtinId="21" customBuiltin="1"/>
    <cellStyle name="콤마 [0]_ 견적기준 FLOW " xfId="176"/>
    <cellStyle name="콤마 [2]" xfId="177"/>
    <cellStyle name="콤마_ 견적기준 FLOW " xfId="178"/>
    <cellStyle name="통화 [0] 2" xfId="179"/>
    <cellStyle name="표준" xfId="0" builtinId="0"/>
    <cellStyle name="표준 14" xfId="180"/>
    <cellStyle name="표준 16 2" xfId="181"/>
    <cellStyle name="표준 2" xfId="182"/>
    <cellStyle name="표준 2 2" xfId="183"/>
    <cellStyle name="표준 2 2 2 2" xfId="184"/>
    <cellStyle name="표준 2 4" xfId="185"/>
    <cellStyle name="표준 2 5" xfId="186"/>
    <cellStyle name="표준 2_13._환경" xfId="187"/>
    <cellStyle name="표준 3" xfId="188"/>
    <cellStyle name="표준 3 2" xfId="189"/>
    <cellStyle name="표준 3 3" xfId="190"/>
    <cellStyle name="표준 3 3 4" xfId="191"/>
    <cellStyle name="표준 3_안전총괄과" xfId="192"/>
    <cellStyle name="표준 4" xfId="193"/>
    <cellStyle name="표준 5" xfId="194"/>
    <cellStyle name="표준_020토지기후" xfId="195"/>
    <cellStyle name="표준_130환경" xfId="196"/>
    <cellStyle name="표준_13환_경" xfId="197"/>
    <cellStyle name="표준_통계표변경양식" xfId="198"/>
    <cellStyle name="표준_환경" xfId="199"/>
    <cellStyle name="표준_환경과" xfId="200"/>
    <cellStyle name="하이퍼링크" xfId="201" builtinId="8"/>
    <cellStyle name="하이퍼링크 2" xfId="2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hasudoinfo.or.k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85725</xdr:rowOff>
    </xdr:from>
    <xdr:to>
      <xdr:col>3</xdr:col>
      <xdr:colOff>152400</xdr:colOff>
      <xdr:row>46</xdr:row>
      <xdr:rowOff>85725</xdr:rowOff>
    </xdr:to>
    <xdr:pic>
      <xdr:nvPicPr>
        <xdr:cNvPr id="2" name="그림 1" descr="2016-03-21.jpe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73600"/>
          <a:ext cx="20097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nt\project\WINDOWS\&#48148;&#53461;%20&#54868;&#47732;\LG_CALTEX\LG_CALTEX\&#49888;&#44368;&#49885;&#44060;&#51064;\01&#44144;&#47000;&#49440;&#44204;&#51201;\SECL_HYCO\DCS&#44204;&#51201;\cs1000\DEC_DHDSR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724;&#54788;&#49689;\38&#54924;&#51456;&#48708;\3&#44608;&#44600;&#54872;\97&#51452;&#48124;&#54869;&#51221;\97&#51452;&#48124;&#46321;&#47197;&#51064;&#44396;&#53685;&#44228;&#48372;&#44256;&#49436;(&#51064;&#49604;&#49548;&#51228;&#44277;&#50857;)\&#54252;&#52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견적서"/>
      <sheetName val="서울청"/>
      <sheetName val="이직현황"/>
      <sheetName val="이직자명단"/>
      <sheetName val="총괄"/>
      <sheetName val="해군-1"/>
      <sheetName val="공군-1"/>
      <sheetName val="총괄(직)"/>
      <sheetName val="해군(직)계"/>
      <sheetName val="공군(직)계"/>
      <sheetName val="03년도 계획"/>
      <sheetName val="전년 대비"/>
      <sheetName val="공군본부"/>
      <sheetName val="1전비"/>
      <sheetName val="10전비"/>
      <sheetName val="10전비(손보)"/>
      <sheetName val="17전비"/>
      <sheetName val="19전비"/>
      <sheetName val="20전비"/>
      <sheetName val="20전비(손보)"/>
      <sheetName val="7항공통신전대"/>
      <sheetName val="작전사"/>
      <sheetName val="30단"/>
      <sheetName val="30단-1"/>
      <sheetName val="30단(손보)"/>
      <sheetName val="30단(손보) (2)"/>
      <sheetName val="방포사"/>
      <sheetName val="방포사-1"/>
      <sheetName val="방포사-2"/>
      <sheetName val="방포사(손보)"/>
      <sheetName val="방포사(손보) (2)"/>
      <sheetName val="3통신52대대"/>
      <sheetName val="3통신70대대"/>
      <sheetName val="73기상전대"/>
      <sheetName val="장교"/>
      <sheetName val="준사관"/>
      <sheetName val="부사관"/>
      <sheetName val="군무원"/>
      <sheetName val="간부현황"/>
      <sheetName val="출타간부"/>
      <sheetName val="XL4Poppy"/>
      <sheetName val="XL4Poppy (2)"/>
      <sheetName val="XL4Poppy (3)"/>
      <sheetName val="이렇게쓰자!"/>
      <sheetName val="휴가증출력"/>
      <sheetName val="증명서발급대장"/>
      <sheetName val="집결지코드"/>
      <sheetName val="TMO도표"/>
      <sheetName val="급지"/>
      <sheetName val="--------"/>
      <sheetName val="Recovered_Sheet1"/>
      <sheetName val="Recovered_Sheet2"/>
      <sheetName val="1일자"/>
      <sheetName val="2일자"/>
      <sheetName val="3일자"/>
      <sheetName val="4일자"/>
      <sheetName val="5일자"/>
      <sheetName val="6일자"/>
      <sheetName val="7일자"/>
      <sheetName val="8일자"/>
      <sheetName val="9일자"/>
      <sheetName val="10일자"/>
      <sheetName val="11일자"/>
      <sheetName val="12일자"/>
      <sheetName val="13일자"/>
      <sheetName val="14일자"/>
      <sheetName val="15일자"/>
      <sheetName val="16일자"/>
      <sheetName val="17일자"/>
      <sheetName val="18일자"/>
      <sheetName val="19일자"/>
      <sheetName val="20일자"/>
      <sheetName val="21일자"/>
      <sheetName val="22일자"/>
      <sheetName val="23일자"/>
      <sheetName val="24일자"/>
      <sheetName val="25일자"/>
      <sheetName val="_견적서"/>
      <sheetName val="Cumene"/>
      <sheetName val="P&amp;A"/>
      <sheetName val="BPA"/>
      <sheetName val="CPB"/>
      <sheetName val="변동비"/>
      <sheetName val="감가상각비"/>
      <sheetName val="VXXXXXXX"/>
      <sheetName val="장기투자 계획및 예산"/>
      <sheetName val="장기투자 계획 항목별 내용"/>
      <sheetName val="Module1"/>
      <sheetName val="Beforesyy"/>
      <sheetName val="XXXXXX"/>
      <sheetName val="VXXXXX"/>
      <sheetName val="4급 지로"/>
      <sheetName val="4급사원"/>
      <sheetName val="kift-bs"/>
      <sheetName val="kift-pl"/>
      <sheetName val="B2B-pl"/>
      <sheetName val="군포-pl"/>
      <sheetName val="양산-pl"/>
      <sheetName val="hift-pl"/>
      <sheetName val="KIFT세목-백만"/>
      <sheetName val="군포세목-백만"/>
      <sheetName val="양산세목-백만"/>
      <sheetName val="장성세목-백만"/>
      <sheetName val="KIFT세목-매출+일반"/>
      <sheetName val="KIFT세목"/>
      <sheetName val="b2b세목"/>
      <sheetName val="군포세목"/>
      <sheetName val="양산세목"/>
      <sheetName val="장성세목"/>
      <sheetName val="B2B2004비용"/>
      <sheetName val="B2B2005비용"/>
      <sheetName val="차입금상환계획"/>
      <sheetName val="이자비용"/>
      <sheetName val="지급보증료"/>
      <sheetName val="1팀매출2004"/>
      <sheetName val="1팀매출2005"/>
      <sheetName val="B2B매출2004"/>
      <sheetName val="B2B매출2005"/>
      <sheetName val="통신매출2004"/>
      <sheetName val="통신매출2005"/>
      <sheetName val="관리매출2004"/>
      <sheetName val="관리매출2005"/>
      <sheetName val="양산직영매출2004"/>
      <sheetName val="양산직영매출2005"/>
      <sheetName val="합의서"/>
      <sheetName val="월별목표"/>
      <sheetName val="중점추진업무"/>
      <sheetName val="감가상각"/>
      <sheetName val="RE9604"/>
      <sheetName val="내역"/>
      <sheetName val="UR2-Calculation"/>
      <sheetName val="금액집계"/>
      <sheetName val="0006_FLT_IR_NAME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월별종합"/>
      <sheetName val="Chart1"/>
      <sheetName val="10월"/>
      <sheetName val="11월"/>
      <sheetName val="12월"/>
      <sheetName val="foxz"/>
      <sheetName val="8-31"/>
      <sheetName val="8-31(2)"/>
      <sheetName val="8-31(3)"/>
      <sheetName val="8-31(4)"/>
      <sheetName val="8-31(5)"/>
      <sheetName val="9-1"/>
      <sheetName val="9-23"/>
      <sheetName val="9-23(2)"/>
      <sheetName val="9-29(월말)"/>
      <sheetName val="9-29(공병)"/>
      <sheetName val="9-30"/>
      <sheetName val="pldt"/>
      <sheetName val="부대원명부(간부)"/>
      <sheetName val="Sheet2"/>
      <sheetName val="부대원명부(병)"/>
      <sheetName val="부대현황"/>
      <sheetName val="휴가급지"/>
      <sheetName val="군사특기"/>
      <sheetName val="계급별현황"/>
      <sheetName val="계급별현황 (2)"/>
      <sheetName val="처부별현황"/>
      <sheetName val="병휴가가넹"/>
      <sheetName val="Sheet1"/>
      <sheetName val="간부휴가가넹"/>
      <sheetName val="전역자"/>
      <sheetName val="아프냐"/>
      <sheetName val=""/>
      <sheetName val="신병100일위로휴가기간"/>
      <sheetName val="위로,청원휴가현황"/>
      <sheetName val="위로,청원휴가기간"/>
      <sheetName val="정기휴가현황"/>
      <sheetName val="연명부"/>
      <sheetName val="Sheet3"/>
      <sheetName val="07-29기 공개모집병 "/>
      <sheetName val="기초공"/>
      <sheetName val="기둥(원형)"/>
      <sheetName val="sugu95"/>
      <sheetName val="KMPTO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䑔MO도표"/>
      <sheetName val="BID"/>
      <sheetName val="휴가비,급량비"/>
      <sheetName val="I.설계조건"/>
      <sheetName val="교각계산"/>
      <sheetName val="부속동"/>
      <sheetName val="수량산출서"/>
      <sheetName val="총_"/>
      <sheetName val="재집"/>
      <sheetName val="직재"/>
      <sheetName val="_견적서1"/>
      <sheetName val="03년도_계획"/>
      <sheetName val="전년_대비"/>
      <sheetName val="30단(손보)_(2)"/>
      <sheetName val="방포사(손보)_(2)"/>
      <sheetName val="XL4Poppy_(2)"/>
      <sheetName val="XL4Poppy_(3)"/>
      <sheetName val="장기투자_계획및_예산"/>
      <sheetName val="장기투자_계획_항목별_내용"/>
      <sheetName val="4급_지로"/>
      <sheetName val="계급별현황_(2)"/>
      <sheetName val="07-29기_공개모집병_"/>
      <sheetName val="I_설계조건"/>
      <sheetName val="시약관리"/>
      <sheetName val="LEAD SHEET (K상각후회수율)"/>
      <sheetName val="forecasted_BS"/>
      <sheetName val="forecasted_IS"/>
      <sheetName val="_견적서2"/>
      <sheetName val="03년도_계획1"/>
      <sheetName val="전년_대비1"/>
      <sheetName val="30단(손보)_(2)1"/>
      <sheetName val="방포사(손보)_(2)1"/>
      <sheetName val="XL4Poppy_(2)1"/>
      <sheetName val="XL4Poppy_(3)1"/>
      <sheetName val="장기투자_계획및_예산1"/>
      <sheetName val="장기투자_계획_항목별_내용1"/>
      <sheetName val="4급_지로1"/>
      <sheetName val="계급별현황_(2)1"/>
      <sheetName val="07-29기_공개모집병_1"/>
      <sheetName val="I_설계조건1"/>
      <sheetName val="LEAD_SHEET_(K상각후회수율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인구및세대"/>
      <sheetName val="2.국적별외국인 "/>
      <sheetName val="3.각세(외제)"/>
      <sheetName val="4.5세(외제)"/>
      <sheetName val="5.5세외국인"/>
      <sheetName val="6.각세말소자"/>
      <sheetName val="1-1포천-동별-인구및세대 "/>
      <sheetName val="2-1포천(각세)(외제)"/>
      <sheetName val="1_인구및세대"/>
      <sheetName val="2_국적별외국인_"/>
      <sheetName val="3_각세(외제)"/>
      <sheetName val="4_5세(외제)"/>
      <sheetName val="5_5세외국인"/>
      <sheetName val="6_각세말소자"/>
      <sheetName val="1-1포천-동별-인구및세대_"/>
      <sheetName val="1_인구및세대1"/>
      <sheetName val="2_국적별외국인_1"/>
      <sheetName val="3_각세(외제)1"/>
      <sheetName val="4_5세(외제)1"/>
      <sheetName val="5_5세외국인1"/>
      <sheetName val="6_각세말소자1"/>
      <sheetName val="1-1포천-동별-인구및세대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upis.go.kr/upispweb/statsmgmt/viewListdown.d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ecycling-info.or.kr/sds/occprocessIndex.do?menuNo=M130302" TargetMode="External"/><Relationship Id="rId2" Type="http://schemas.openxmlformats.org/officeDocument/2006/relationships/hyperlink" Target="https://www.recycling-info.or.kr/rrs/stat/envStatList.do?menuNo=M13020202" TargetMode="External"/><Relationship Id="rId1" Type="http://schemas.openxmlformats.org/officeDocument/2006/relationships/hyperlink" Target="https://www.recycling-info.or.kr/rrs/stat/envStatDetail.do?menuNo=M13020201&amp;pageIndex=1&amp;bbsId=BBSMSTR_000000000002&amp;s_nttSj=KEC005&amp;nttId=850&amp;searchBgnDe=&amp;searchEndDe=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recycling-info.or.kr/rrs/stat/envStatDetail.do?menuNo=M13020201&amp;pageIndex=1&amp;bbsId=BBSMSTR_000000000002&amp;s_nttSj=KEC005&amp;nttId=850&amp;searchBgnDe=&amp;searchEndDe=" TargetMode="External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showGridLines="0" view="pageBreakPreview" topLeftCell="A7" zoomScale="90" zoomScaleNormal="100" zoomScaleSheetLayoutView="90" workbookViewId="0">
      <selection activeCell="A11" sqref="A11:XFD20"/>
    </sheetView>
  </sheetViews>
  <sheetFormatPr defaultRowHeight="13.5"/>
  <cols>
    <col min="1" max="1" width="12.44140625" bestFit="1" customWidth="1"/>
    <col min="2" max="7" width="9.109375" customWidth="1"/>
    <col min="8" max="13" width="7.33203125" customWidth="1"/>
    <col min="14" max="14" width="10.5546875" customWidth="1"/>
    <col min="15" max="15" width="12.5546875" customWidth="1"/>
  </cols>
  <sheetData>
    <row r="1" spans="1:17" ht="12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303"/>
      <c r="O1" s="168"/>
    </row>
    <row r="2" spans="1:17" ht="12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7" ht="20.100000000000001" customHeight="1">
      <c r="A3" s="579" t="s">
        <v>48</v>
      </c>
      <c r="B3" s="579"/>
      <c r="C3" s="579"/>
      <c r="D3" s="579"/>
      <c r="E3" s="579"/>
      <c r="F3" s="579"/>
      <c r="G3" s="579"/>
      <c r="H3" s="579" t="s">
        <v>69</v>
      </c>
      <c r="I3" s="579"/>
      <c r="J3" s="579"/>
      <c r="K3" s="579"/>
      <c r="L3" s="579"/>
      <c r="M3" s="579"/>
      <c r="N3" s="579"/>
      <c r="O3" s="579"/>
    </row>
    <row r="4" spans="1:17" ht="15" customHeight="1">
      <c r="A4" s="168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</row>
    <row r="5" spans="1:17" ht="1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</row>
    <row r="6" spans="1:17" ht="15" customHeight="1" thickBot="1">
      <c r="A6" s="2" t="s">
        <v>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42" t="s">
        <v>449</v>
      </c>
    </row>
    <row r="7" spans="1:17" ht="20.100000000000001" customHeight="1">
      <c r="A7" s="587" t="s">
        <v>192</v>
      </c>
      <c r="B7" s="590" t="s">
        <v>193</v>
      </c>
      <c r="C7" s="591"/>
      <c r="D7" s="591"/>
      <c r="E7" s="591"/>
      <c r="F7" s="591"/>
      <c r="G7" s="591"/>
      <c r="H7" s="591" t="s">
        <v>232</v>
      </c>
      <c r="I7" s="592"/>
      <c r="J7" s="592"/>
      <c r="K7" s="592"/>
      <c r="L7" s="592"/>
      <c r="M7" s="593"/>
      <c r="N7" s="594" t="s">
        <v>141</v>
      </c>
      <c r="O7" s="584" t="s">
        <v>166</v>
      </c>
    </row>
    <row r="8" spans="1:17" ht="20.100000000000001" customHeight="1">
      <c r="A8" s="588"/>
      <c r="B8" s="580" t="s">
        <v>231</v>
      </c>
      <c r="C8" s="581"/>
      <c r="D8" s="581"/>
      <c r="E8" s="581"/>
      <c r="F8" s="581"/>
      <c r="G8" s="581"/>
      <c r="H8" s="582" t="s">
        <v>233</v>
      </c>
      <c r="I8" s="582"/>
      <c r="J8" s="582"/>
      <c r="K8" s="582"/>
      <c r="L8" s="582"/>
      <c r="M8" s="583"/>
      <c r="N8" s="595"/>
      <c r="O8" s="585"/>
    </row>
    <row r="9" spans="1:17" ht="20.100000000000001" customHeight="1">
      <c r="A9" s="588"/>
      <c r="B9" s="305" t="s">
        <v>41</v>
      </c>
      <c r="C9" s="306" t="s">
        <v>450</v>
      </c>
      <c r="D9" s="306" t="s">
        <v>451</v>
      </c>
      <c r="E9" s="306" t="s">
        <v>452</v>
      </c>
      <c r="F9" s="306" t="s">
        <v>453</v>
      </c>
      <c r="G9" s="308" t="s">
        <v>454</v>
      </c>
      <c r="H9" s="307" t="s">
        <v>203</v>
      </c>
      <c r="I9" s="306" t="s">
        <v>455</v>
      </c>
      <c r="J9" s="306" t="s">
        <v>456</v>
      </c>
      <c r="K9" s="306" t="s">
        <v>457</v>
      </c>
      <c r="L9" s="308" t="s">
        <v>458</v>
      </c>
      <c r="M9" s="306" t="s">
        <v>459</v>
      </c>
      <c r="N9" s="309" t="s">
        <v>204</v>
      </c>
      <c r="O9" s="585"/>
    </row>
    <row r="10" spans="1:17" ht="20.100000000000001" customHeight="1" thickBot="1">
      <c r="A10" s="589"/>
      <c r="B10" s="310" t="s">
        <v>194</v>
      </c>
      <c r="C10" s="310" t="s">
        <v>195</v>
      </c>
      <c r="D10" s="310" t="s">
        <v>196</v>
      </c>
      <c r="E10" s="310" t="s">
        <v>197</v>
      </c>
      <c r="F10" s="310" t="s">
        <v>198</v>
      </c>
      <c r="G10" s="312" t="s">
        <v>140</v>
      </c>
      <c r="H10" s="311" t="s">
        <v>194</v>
      </c>
      <c r="I10" s="310" t="s">
        <v>200</v>
      </c>
      <c r="J10" s="310" t="s">
        <v>196</v>
      </c>
      <c r="K10" s="310" t="s">
        <v>201</v>
      </c>
      <c r="L10" s="312" t="s">
        <v>202</v>
      </c>
      <c r="M10" s="310" t="s">
        <v>199</v>
      </c>
      <c r="N10" s="312" t="s">
        <v>1</v>
      </c>
      <c r="O10" s="586"/>
    </row>
    <row r="11" spans="1:17" ht="44.1" customHeight="1">
      <c r="A11" s="57" t="s">
        <v>138</v>
      </c>
      <c r="B11" s="266">
        <v>562</v>
      </c>
      <c r="C11" s="269">
        <v>0</v>
      </c>
      <c r="D11" s="269">
        <v>6</v>
      </c>
      <c r="E11" s="269">
        <v>8</v>
      </c>
      <c r="F11" s="269">
        <v>148</v>
      </c>
      <c r="G11" s="269">
        <v>400</v>
      </c>
      <c r="H11" s="269">
        <v>812</v>
      </c>
      <c r="I11" s="60">
        <v>0</v>
      </c>
      <c r="J11" s="60">
        <v>0</v>
      </c>
      <c r="K11" s="60">
        <v>6</v>
      </c>
      <c r="L11" s="271">
        <v>12</v>
      </c>
      <c r="M11" s="269">
        <v>794</v>
      </c>
      <c r="N11" s="119">
        <v>707</v>
      </c>
      <c r="O11" s="62" t="s">
        <v>138</v>
      </c>
      <c r="Q11" s="269"/>
    </row>
    <row r="12" spans="1:17" ht="44.1" customHeight="1">
      <c r="A12" s="51" t="s">
        <v>460</v>
      </c>
      <c r="B12" s="63">
        <v>87</v>
      </c>
      <c r="C12" s="100">
        <v>0</v>
      </c>
      <c r="D12" s="100">
        <v>0</v>
      </c>
      <c r="E12" s="100">
        <v>1</v>
      </c>
      <c r="F12" s="100">
        <v>31</v>
      </c>
      <c r="G12" s="100">
        <v>55</v>
      </c>
      <c r="H12" s="55">
        <v>314</v>
      </c>
      <c r="I12" s="55">
        <v>0</v>
      </c>
      <c r="J12" s="55">
        <v>0</v>
      </c>
      <c r="K12" s="55">
        <v>2</v>
      </c>
      <c r="L12" s="64">
        <v>6</v>
      </c>
      <c r="M12" s="55">
        <v>306</v>
      </c>
      <c r="N12" s="54">
        <v>31</v>
      </c>
      <c r="O12" s="112" t="s">
        <v>135</v>
      </c>
      <c r="Q12" s="269"/>
    </row>
    <row r="13" spans="1:17" ht="44.1" customHeight="1">
      <c r="A13" s="51" t="s">
        <v>136</v>
      </c>
      <c r="B13" s="63">
        <v>475</v>
      </c>
      <c r="C13" s="100">
        <v>0</v>
      </c>
      <c r="D13" s="100">
        <v>6</v>
      </c>
      <c r="E13" s="100">
        <v>7</v>
      </c>
      <c r="F13" s="100">
        <v>117</v>
      </c>
      <c r="G13" s="100">
        <v>345</v>
      </c>
      <c r="H13" s="55">
        <v>498</v>
      </c>
      <c r="I13" s="55">
        <v>0</v>
      </c>
      <c r="J13" s="55">
        <v>0</v>
      </c>
      <c r="K13" s="55">
        <v>4</v>
      </c>
      <c r="L13" s="64">
        <v>6</v>
      </c>
      <c r="M13" s="55">
        <v>488</v>
      </c>
      <c r="N13" s="54">
        <v>676</v>
      </c>
      <c r="O13" s="112" t="s">
        <v>137</v>
      </c>
      <c r="Q13" s="269"/>
    </row>
    <row r="14" spans="1:17" s="1" customFormat="1" ht="44.1" customHeight="1">
      <c r="A14" s="117" t="s">
        <v>131</v>
      </c>
      <c r="B14" s="267">
        <v>578</v>
      </c>
      <c r="C14" s="268" t="s">
        <v>139</v>
      </c>
      <c r="D14" s="268">
        <v>7</v>
      </c>
      <c r="E14" s="268">
        <v>9</v>
      </c>
      <c r="F14" s="268">
        <v>143</v>
      </c>
      <c r="G14" s="268">
        <v>419</v>
      </c>
      <c r="H14" s="268">
        <v>812</v>
      </c>
      <c r="I14" s="118" t="s">
        <v>139</v>
      </c>
      <c r="J14" s="118" t="s">
        <v>139</v>
      </c>
      <c r="K14" s="118">
        <v>6</v>
      </c>
      <c r="L14" s="268">
        <v>11</v>
      </c>
      <c r="M14" s="268">
        <v>795</v>
      </c>
      <c r="N14" s="119">
        <v>586</v>
      </c>
      <c r="O14" s="120" t="s">
        <v>131</v>
      </c>
      <c r="Q14" s="269"/>
    </row>
    <row r="15" spans="1:17" s="168" customFormat="1" ht="44.1" customHeight="1">
      <c r="A15" s="117" t="s">
        <v>133</v>
      </c>
      <c r="B15" s="267">
        <v>623</v>
      </c>
      <c r="C15" s="268">
        <v>14</v>
      </c>
      <c r="D15" s="268">
        <v>14</v>
      </c>
      <c r="E15" s="268">
        <v>12</v>
      </c>
      <c r="F15" s="268">
        <v>165</v>
      </c>
      <c r="G15" s="268">
        <v>418</v>
      </c>
      <c r="H15" s="268">
        <v>763</v>
      </c>
      <c r="I15" s="179">
        <v>4</v>
      </c>
      <c r="J15" s="270">
        <v>1</v>
      </c>
      <c r="K15" s="179">
        <v>8</v>
      </c>
      <c r="L15" s="270">
        <v>9</v>
      </c>
      <c r="M15" s="270">
        <v>741</v>
      </c>
      <c r="N15" s="119">
        <v>731</v>
      </c>
      <c r="O15" s="120" t="s">
        <v>133</v>
      </c>
    </row>
    <row r="16" spans="1:17" s="183" customFormat="1" ht="44.1" customHeight="1">
      <c r="A16" s="117" t="s">
        <v>257</v>
      </c>
      <c r="B16" s="267">
        <v>638</v>
      </c>
      <c r="C16" s="268">
        <v>13</v>
      </c>
      <c r="D16" s="268">
        <v>13</v>
      </c>
      <c r="E16" s="268">
        <v>13</v>
      </c>
      <c r="F16" s="268">
        <v>177</v>
      </c>
      <c r="G16" s="268">
        <v>422</v>
      </c>
      <c r="H16" s="268">
        <v>778</v>
      </c>
      <c r="I16" s="179">
        <v>4</v>
      </c>
      <c r="J16" s="270">
        <v>1</v>
      </c>
      <c r="K16" s="179">
        <v>10</v>
      </c>
      <c r="L16" s="270">
        <v>9</v>
      </c>
      <c r="M16" s="270">
        <v>754</v>
      </c>
      <c r="N16" s="119">
        <v>719</v>
      </c>
      <c r="O16" s="120" t="s">
        <v>257</v>
      </c>
    </row>
    <row r="17" spans="1:15" s="183" customFormat="1" ht="44.1" customHeight="1">
      <c r="A17" s="234" t="s">
        <v>260</v>
      </c>
      <c r="B17" s="235">
        <v>665</v>
      </c>
      <c r="C17" s="235">
        <v>14</v>
      </c>
      <c r="D17" s="235">
        <v>12</v>
      </c>
      <c r="E17" s="235">
        <v>13</v>
      </c>
      <c r="F17" s="235">
        <v>190</v>
      </c>
      <c r="G17" s="235">
        <v>436</v>
      </c>
      <c r="H17" s="235">
        <v>781</v>
      </c>
      <c r="I17" s="235">
        <v>4</v>
      </c>
      <c r="J17" s="235">
        <v>1</v>
      </c>
      <c r="K17" s="235">
        <v>9</v>
      </c>
      <c r="L17" s="235">
        <v>11</v>
      </c>
      <c r="M17" s="235">
        <v>756</v>
      </c>
      <c r="N17" s="119">
        <v>732</v>
      </c>
      <c r="O17" s="120" t="s">
        <v>260</v>
      </c>
    </row>
    <row r="18" spans="1:15" s="183" customFormat="1" ht="44.1" customHeight="1">
      <c r="A18" s="246" t="s">
        <v>316</v>
      </c>
      <c r="B18" s="235">
        <v>689</v>
      </c>
      <c r="C18" s="235">
        <v>14</v>
      </c>
      <c r="D18" s="235">
        <v>14</v>
      </c>
      <c r="E18" s="235">
        <v>12</v>
      </c>
      <c r="F18" s="235">
        <v>187</v>
      </c>
      <c r="G18" s="235">
        <v>462</v>
      </c>
      <c r="H18" s="235">
        <v>787</v>
      </c>
      <c r="I18" s="235">
        <v>4</v>
      </c>
      <c r="J18" s="235">
        <v>2</v>
      </c>
      <c r="K18" s="235">
        <v>7</v>
      </c>
      <c r="L18" s="235">
        <v>16</v>
      </c>
      <c r="M18" s="235">
        <v>758</v>
      </c>
      <c r="N18" s="119">
        <v>737</v>
      </c>
      <c r="O18" s="120" t="s">
        <v>316</v>
      </c>
    </row>
    <row r="19" spans="1:15" s="183" customFormat="1" ht="44.1" customHeight="1">
      <c r="A19" s="246" t="s">
        <v>388</v>
      </c>
      <c r="B19" s="235">
        <v>707</v>
      </c>
      <c r="C19" s="235">
        <v>13</v>
      </c>
      <c r="D19" s="235">
        <v>11</v>
      </c>
      <c r="E19" s="235">
        <v>10</v>
      </c>
      <c r="F19" s="235">
        <v>192</v>
      </c>
      <c r="G19" s="235">
        <v>481</v>
      </c>
      <c r="H19" s="235">
        <v>810</v>
      </c>
      <c r="I19" s="235">
        <v>5</v>
      </c>
      <c r="J19" s="235">
        <v>1</v>
      </c>
      <c r="K19" s="235">
        <v>7</v>
      </c>
      <c r="L19" s="235">
        <v>14</v>
      </c>
      <c r="M19" s="235">
        <v>783</v>
      </c>
      <c r="N19" s="119">
        <v>747</v>
      </c>
      <c r="O19" s="120" t="s">
        <v>388</v>
      </c>
    </row>
    <row r="20" spans="1:15" s="183" customFormat="1" ht="44.1" customHeight="1">
      <c r="A20" s="234" t="s">
        <v>390</v>
      </c>
      <c r="B20" s="235">
        <v>704</v>
      </c>
      <c r="C20" s="235">
        <v>8</v>
      </c>
      <c r="D20" s="235">
        <v>13</v>
      </c>
      <c r="E20" s="235">
        <v>8</v>
      </c>
      <c r="F20" s="235">
        <v>195</v>
      </c>
      <c r="G20" s="235">
        <v>480</v>
      </c>
      <c r="H20" s="235">
        <v>768</v>
      </c>
      <c r="I20" s="235">
        <v>5</v>
      </c>
      <c r="J20" s="235">
        <v>1</v>
      </c>
      <c r="K20" s="235">
        <v>7</v>
      </c>
      <c r="L20" s="235">
        <v>13</v>
      </c>
      <c r="M20" s="235">
        <v>742</v>
      </c>
      <c r="N20" s="119">
        <v>751</v>
      </c>
      <c r="O20" s="120" t="s">
        <v>389</v>
      </c>
    </row>
    <row r="21" spans="1:15" s="1" customFormat="1" ht="3.75" customHeight="1" thickBot="1">
      <c r="A21" s="313"/>
      <c r="B21" s="314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6"/>
      <c r="O21" s="317"/>
    </row>
    <row r="22" spans="1:15" s="168" customFormat="1" ht="12.95" customHeight="1">
      <c r="A22" s="2" t="s">
        <v>266</v>
      </c>
      <c r="O22" s="132" t="s">
        <v>311</v>
      </c>
    </row>
    <row r="23" spans="1:15" s="1" customFormat="1" ht="12.95" customHeight="1">
      <c r="A23" s="2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255"/>
    </row>
    <row r="24" spans="1:15" s="1" customFormat="1"/>
    <row r="25" spans="1:15" s="1" customFormat="1"/>
    <row r="26" spans="1:15" s="1" customFormat="1"/>
    <row r="27" spans="1:15" s="1" customFormat="1"/>
    <row r="28" spans="1:15" s="1" customFormat="1"/>
    <row r="29" spans="1:15" s="1" customFormat="1"/>
    <row r="30" spans="1:15" s="1" customFormat="1"/>
    <row r="31" spans="1:15" s="1" customFormat="1"/>
    <row r="32" spans="1:15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</sheetData>
  <mergeCells count="9">
    <mergeCell ref="A3:G3"/>
    <mergeCell ref="H3:O3"/>
    <mergeCell ref="B8:G8"/>
    <mergeCell ref="H8:M8"/>
    <mergeCell ref="O7:O10"/>
    <mergeCell ref="A7:A10"/>
    <mergeCell ref="B7:G7"/>
    <mergeCell ref="H7:M7"/>
    <mergeCell ref="N7:N8"/>
  </mergeCells>
  <phoneticPr fontId="2" type="noConversion"/>
  <printOptions horizontalCentered="1"/>
  <pageMargins left="0.59055118110236215" right="0.59055118110236215" top="0.59055118110236215" bottom="0.98425196850393704" header="0" footer="0"/>
  <pageSetup paperSize="7" orientation="portrait" r:id="rId1"/>
  <headerFooter alignWithMargins="0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topLeftCell="A10" zoomScaleNormal="145" zoomScaleSheetLayoutView="100" workbookViewId="0">
      <selection activeCell="A12" sqref="A12:XFD21"/>
    </sheetView>
  </sheetViews>
  <sheetFormatPr defaultRowHeight="13.5"/>
  <cols>
    <col min="1" max="1" width="7.5546875" style="30" customWidth="1"/>
    <col min="2" max="2" width="7.109375" style="30" customWidth="1"/>
    <col min="3" max="3" width="8" style="30" customWidth="1"/>
    <col min="4" max="4" width="7.44140625" style="30" customWidth="1"/>
    <col min="5" max="5" width="8" style="30" customWidth="1"/>
    <col min="6" max="6" width="6.5546875" style="30" customWidth="1"/>
    <col min="7" max="7" width="7.44140625" style="30" customWidth="1"/>
    <col min="8" max="8" width="7.109375" style="30" customWidth="1"/>
    <col min="9" max="9" width="8" style="30" customWidth="1"/>
    <col min="10" max="10" width="0" style="30" hidden="1" customWidth="1"/>
    <col min="11" max="16384" width="8.88671875" style="30"/>
  </cols>
  <sheetData>
    <row r="1" spans="1:10" ht="12" customHeight="1">
      <c r="A1" s="536"/>
      <c r="B1" s="536"/>
      <c r="C1" s="536"/>
      <c r="D1" s="536"/>
      <c r="E1" s="536"/>
      <c r="F1" s="536"/>
      <c r="G1" s="536"/>
      <c r="H1" s="536"/>
      <c r="I1" s="537"/>
    </row>
    <row r="2" spans="1:10" ht="12" customHeight="1">
      <c r="A2" s="536"/>
      <c r="B2" s="536"/>
      <c r="C2" s="536"/>
      <c r="D2" s="536"/>
      <c r="E2" s="536"/>
      <c r="F2" s="536"/>
      <c r="G2" s="536"/>
      <c r="H2" s="536"/>
      <c r="I2" s="536"/>
    </row>
    <row r="3" spans="1:10" ht="20.100000000000001" customHeight="1">
      <c r="A3" s="760" t="s">
        <v>387</v>
      </c>
      <c r="B3" s="760"/>
      <c r="C3" s="760"/>
      <c r="D3" s="760"/>
      <c r="E3" s="760"/>
      <c r="F3" s="760"/>
      <c r="G3" s="760"/>
      <c r="H3" s="760"/>
      <c r="I3" s="761"/>
    </row>
    <row r="4" spans="1:10" ht="20.100000000000001" customHeight="1">
      <c r="A4" s="762" t="s">
        <v>47</v>
      </c>
      <c r="B4" s="762"/>
      <c r="C4" s="762"/>
      <c r="D4" s="762"/>
      <c r="E4" s="762"/>
      <c r="F4" s="762"/>
      <c r="G4" s="762"/>
      <c r="H4" s="762"/>
      <c r="I4" s="763"/>
    </row>
    <row r="5" spans="1:10" ht="9.9499999999999993" customHeight="1">
      <c r="A5" s="536"/>
      <c r="B5" s="536"/>
      <c r="C5" s="536"/>
      <c r="D5" s="536"/>
      <c r="E5" s="536"/>
      <c r="F5" s="536"/>
      <c r="G5" s="536"/>
      <c r="H5" s="536"/>
      <c r="I5" s="536"/>
    </row>
    <row r="6" spans="1:10" hidden="1">
      <c r="A6" s="536"/>
      <c r="B6" s="536"/>
      <c r="C6" s="536"/>
      <c r="D6" s="536"/>
      <c r="E6" s="536"/>
      <c r="F6" s="536"/>
      <c r="G6" s="536"/>
      <c r="H6" s="536"/>
      <c r="I6" s="536"/>
    </row>
    <row r="7" spans="1:10" s="31" customFormat="1" ht="15" customHeight="1" thickBot="1">
      <c r="A7" s="538" t="s">
        <v>77</v>
      </c>
      <c r="B7" s="538"/>
      <c r="C7" s="538"/>
      <c r="D7" s="538"/>
      <c r="E7" s="538"/>
      <c r="F7" s="538"/>
      <c r="G7" s="538"/>
      <c r="H7" s="538"/>
      <c r="I7" s="539" t="s">
        <v>598</v>
      </c>
    </row>
    <row r="8" spans="1:10" ht="36" customHeight="1">
      <c r="A8" s="767" t="s">
        <v>165</v>
      </c>
      <c r="B8" s="764" t="s">
        <v>127</v>
      </c>
      <c r="C8" s="765"/>
      <c r="D8" s="764" t="s">
        <v>128</v>
      </c>
      <c r="E8" s="765"/>
      <c r="F8" s="764" t="s">
        <v>129</v>
      </c>
      <c r="G8" s="765"/>
      <c r="H8" s="764" t="s">
        <v>191</v>
      </c>
      <c r="I8" s="766"/>
    </row>
    <row r="9" spans="1:10" ht="20.100000000000001" customHeight="1">
      <c r="A9" s="768"/>
      <c r="B9" s="770" t="s">
        <v>126</v>
      </c>
      <c r="C9" s="776" t="s">
        <v>599</v>
      </c>
      <c r="D9" s="770" t="s">
        <v>126</v>
      </c>
      <c r="E9" s="776" t="s">
        <v>600</v>
      </c>
      <c r="F9" s="770" t="s">
        <v>126</v>
      </c>
      <c r="G9" s="776" t="s">
        <v>600</v>
      </c>
      <c r="H9" s="770" t="s">
        <v>126</v>
      </c>
      <c r="I9" s="773" t="s">
        <v>600</v>
      </c>
    </row>
    <row r="10" spans="1:10" ht="20.100000000000001" customHeight="1">
      <c r="A10" s="768"/>
      <c r="B10" s="771"/>
      <c r="C10" s="777"/>
      <c r="D10" s="771"/>
      <c r="E10" s="777"/>
      <c r="F10" s="771"/>
      <c r="G10" s="777"/>
      <c r="H10" s="771"/>
      <c r="I10" s="774"/>
    </row>
    <row r="11" spans="1:10" ht="3" customHeight="1" thickBot="1">
      <c r="A11" s="769"/>
      <c r="B11" s="772"/>
      <c r="C11" s="778"/>
      <c r="D11" s="772"/>
      <c r="E11" s="778"/>
      <c r="F11" s="772"/>
      <c r="G11" s="778"/>
      <c r="H11" s="772"/>
      <c r="I11" s="775"/>
    </row>
    <row r="12" spans="1:10" ht="43.5" customHeight="1">
      <c r="A12" s="107" t="s">
        <v>73</v>
      </c>
      <c r="B12" s="540">
        <v>683</v>
      </c>
      <c r="C12" s="541">
        <v>6611791</v>
      </c>
      <c r="D12" s="90">
        <v>620</v>
      </c>
      <c r="E12" s="210">
        <v>5199458</v>
      </c>
      <c r="F12" s="90">
        <v>62</v>
      </c>
      <c r="G12" s="210">
        <v>1409454</v>
      </c>
      <c r="H12" s="90">
        <v>1</v>
      </c>
      <c r="I12" s="90">
        <v>2879</v>
      </c>
      <c r="J12" s="128"/>
    </row>
    <row r="13" spans="1:10" ht="43.5" customHeight="1">
      <c r="A13" s="348" t="s">
        <v>134</v>
      </c>
      <c r="B13" s="542">
        <v>377</v>
      </c>
      <c r="C13" s="543">
        <v>2870849</v>
      </c>
      <c r="D13" s="52">
        <v>331</v>
      </c>
      <c r="E13" s="544">
        <v>2734675</v>
      </c>
      <c r="F13" s="52">
        <v>46</v>
      </c>
      <c r="G13" s="544">
        <v>136174</v>
      </c>
      <c r="H13" s="52">
        <v>0</v>
      </c>
      <c r="I13" s="52">
        <v>0</v>
      </c>
      <c r="J13" s="128"/>
    </row>
    <row r="14" spans="1:10" ht="43.5" customHeight="1">
      <c r="A14" s="348" t="s">
        <v>136</v>
      </c>
      <c r="B14" s="542">
        <v>306</v>
      </c>
      <c r="C14" s="543">
        <v>3740942</v>
      </c>
      <c r="D14" s="52">
        <v>289</v>
      </c>
      <c r="E14" s="544">
        <v>2464783</v>
      </c>
      <c r="F14" s="52">
        <v>16</v>
      </c>
      <c r="G14" s="544">
        <v>1273280</v>
      </c>
      <c r="H14" s="52">
        <v>1</v>
      </c>
      <c r="I14" s="52">
        <v>2879</v>
      </c>
      <c r="J14" s="128"/>
    </row>
    <row r="15" spans="1:10" s="32" customFormat="1" ht="43.5" customHeight="1">
      <c r="A15" s="545" t="s">
        <v>62</v>
      </c>
      <c r="B15" s="540">
        <v>683</v>
      </c>
      <c r="C15" s="541">
        <v>6611791</v>
      </c>
      <c r="D15" s="90">
        <v>620</v>
      </c>
      <c r="E15" s="210">
        <v>5199458</v>
      </c>
      <c r="F15" s="90">
        <v>62</v>
      </c>
      <c r="G15" s="210">
        <v>1409454</v>
      </c>
      <c r="H15" s="90">
        <v>1</v>
      </c>
      <c r="I15" s="90">
        <v>2879</v>
      </c>
      <c r="J15" s="129"/>
    </row>
    <row r="16" spans="1:10" s="129" customFormat="1" ht="43.5" customHeight="1">
      <c r="A16" s="545" t="s">
        <v>133</v>
      </c>
      <c r="B16" s="540">
        <v>688</v>
      </c>
      <c r="C16" s="540">
        <v>6588212</v>
      </c>
      <c r="D16" s="90">
        <v>624</v>
      </c>
      <c r="E16" s="210">
        <v>5174921</v>
      </c>
      <c r="F16" s="90">
        <v>63</v>
      </c>
      <c r="G16" s="210">
        <v>1410412</v>
      </c>
      <c r="H16" s="90">
        <v>1</v>
      </c>
      <c r="I16" s="90">
        <v>2879</v>
      </c>
    </row>
    <row r="17" spans="1:10" s="181" customFormat="1" ht="43.5" customHeight="1">
      <c r="A17" s="545" t="s">
        <v>235</v>
      </c>
      <c r="B17" s="540">
        <v>682</v>
      </c>
      <c r="C17" s="540">
        <v>6592557</v>
      </c>
      <c r="D17" s="90">
        <v>622</v>
      </c>
      <c r="E17" s="210">
        <v>5182864</v>
      </c>
      <c r="F17" s="90">
        <v>59</v>
      </c>
      <c r="G17" s="210">
        <v>1406814</v>
      </c>
      <c r="H17" s="90">
        <v>1</v>
      </c>
      <c r="I17" s="90">
        <v>2879</v>
      </c>
    </row>
    <row r="18" spans="1:10" s="181" customFormat="1" ht="43.5" customHeight="1">
      <c r="A18" s="545" t="s">
        <v>261</v>
      </c>
      <c r="B18" s="540">
        <v>714</v>
      </c>
      <c r="C18" s="540">
        <v>7005083</v>
      </c>
      <c r="D18" s="90">
        <v>647</v>
      </c>
      <c r="E18" s="210">
        <v>5476619</v>
      </c>
      <c r="F18" s="90">
        <v>66</v>
      </c>
      <c r="G18" s="210">
        <v>1525585</v>
      </c>
      <c r="H18" s="90">
        <v>1</v>
      </c>
      <c r="I18" s="90">
        <v>2879</v>
      </c>
    </row>
    <row r="19" spans="1:10" s="181" customFormat="1" ht="43.5" customHeight="1">
      <c r="A19" s="546" t="s">
        <v>316</v>
      </c>
      <c r="B19" s="540">
        <v>714</v>
      </c>
      <c r="C19" s="540">
        <v>7005083</v>
      </c>
      <c r="D19" s="90">
        <v>647</v>
      </c>
      <c r="E19" s="250">
        <v>5476619</v>
      </c>
      <c r="F19" s="90">
        <v>66</v>
      </c>
      <c r="G19" s="250">
        <v>1525585</v>
      </c>
      <c r="H19" s="90">
        <v>1</v>
      </c>
      <c r="I19" s="90">
        <v>2879</v>
      </c>
    </row>
    <row r="20" spans="1:10" s="181" customFormat="1" ht="43.5" customHeight="1">
      <c r="A20" s="546" t="s">
        <v>388</v>
      </c>
      <c r="B20" s="540">
        <v>714</v>
      </c>
      <c r="C20" s="540">
        <v>7005083</v>
      </c>
      <c r="D20" s="90">
        <v>647</v>
      </c>
      <c r="E20" s="250">
        <v>5476619</v>
      </c>
      <c r="F20" s="90">
        <v>66</v>
      </c>
      <c r="G20" s="250">
        <v>1525585</v>
      </c>
      <c r="H20" s="90">
        <v>1</v>
      </c>
      <c r="I20" s="90">
        <v>2879</v>
      </c>
    </row>
    <row r="21" spans="1:10" s="181" customFormat="1" ht="43.5" customHeight="1">
      <c r="A21" s="545" t="s">
        <v>390</v>
      </c>
      <c r="B21" s="540">
        <v>714</v>
      </c>
      <c r="C21" s="540">
        <v>7005083</v>
      </c>
      <c r="D21" s="90">
        <v>647</v>
      </c>
      <c r="E21" s="210">
        <v>5476619</v>
      </c>
      <c r="F21" s="90">
        <v>66</v>
      </c>
      <c r="G21" s="210">
        <v>1525585</v>
      </c>
      <c r="H21" s="90">
        <v>1</v>
      </c>
      <c r="I21" s="90">
        <v>2879</v>
      </c>
    </row>
    <row r="22" spans="1:10" s="34" customFormat="1" ht="9" customHeight="1" thickBot="1">
      <c r="A22" s="547"/>
      <c r="B22" s="46"/>
      <c r="C22" s="46"/>
      <c r="D22" s="46"/>
      <c r="E22" s="46"/>
      <c r="F22" s="46"/>
      <c r="G22" s="46"/>
      <c r="H22" s="47"/>
      <c r="I22" s="47"/>
      <c r="J22" s="33"/>
    </row>
    <row r="23" spans="1:10" s="35" customFormat="1" ht="12.95" customHeight="1">
      <c r="A23" s="779" t="s">
        <v>447</v>
      </c>
      <c r="B23" s="779"/>
      <c r="C23" s="780"/>
      <c r="D23" s="780"/>
      <c r="E23" s="548"/>
      <c r="F23" s="548"/>
      <c r="G23" s="549"/>
      <c r="H23" s="549"/>
      <c r="I23" s="539" t="s">
        <v>448</v>
      </c>
    </row>
    <row r="24" spans="1:10" ht="12.95" customHeight="1">
      <c r="A24" s="536"/>
      <c r="B24" s="536"/>
      <c r="C24" s="536"/>
      <c r="D24" s="536"/>
      <c r="E24" s="536"/>
      <c r="F24" s="536"/>
      <c r="G24" s="536"/>
      <c r="H24" s="536"/>
      <c r="I24" s="536"/>
    </row>
    <row r="26" spans="1:10">
      <c r="B26" s="244"/>
      <c r="C26" s="245"/>
      <c r="D26" s="244"/>
      <c r="E26" s="245"/>
      <c r="F26" s="244"/>
      <c r="G26" s="245"/>
      <c r="H26" s="244"/>
      <c r="I26" s="245"/>
    </row>
    <row r="29" spans="1:10">
      <c r="A29" s="128" t="s">
        <v>269</v>
      </c>
    </row>
    <row r="30" spans="1:10">
      <c r="A30" s="223" t="s">
        <v>270</v>
      </c>
    </row>
  </sheetData>
  <mergeCells count="16">
    <mergeCell ref="A23:D23"/>
    <mergeCell ref="B9:B11"/>
    <mergeCell ref="C9:C11"/>
    <mergeCell ref="D9:D11"/>
    <mergeCell ref="E9:E11"/>
    <mergeCell ref="A3:I3"/>
    <mergeCell ref="A4:I4"/>
    <mergeCell ref="B8:C8"/>
    <mergeCell ref="D8:E8"/>
    <mergeCell ref="F8:G8"/>
    <mergeCell ref="H8:I8"/>
    <mergeCell ref="A8:A11"/>
    <mergeCell ref="H9:H11"/>
    <mergeCell ref="I9:I11"/>
    <mergeCell ref="G9:G11"/>
    <mergeCell ref="F9:F11"/>
  </mergeCells>
  <phoneticPr fontId="2" type="noConversion"/>
  <hyperlinks>
    <hyperlink ref="A30" r:id="rId1"/>
  </hyperlinks>
  <printOptions horizontalCentered="1"/>
  <pageMargins left="0.59055118110236215" right="0.59055118110236215" top="0.59055118110236215" bottom="0.98425196850393704" header="0" footer="0"/>
  <pageSetup paperSize="7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4"/>
  <sheetViews>
    <sheetView showGridLines="0" view="pageBreakPreview" topLeftCell="A4" zoomScaleNormal="100" zoomScaleSheetLayoutView="100" workbookViewId="0">
      <selection activeCell="A10" sqref="A10:XFD19"/>
    </sheetView>
  </sheetViews>
  <sheetFormatPr defaultRowHeight="13.5"/>
  <cols>
    <col min="1" max="1" width="11.33203125" customWidth="1"/>
    <col min="2" max="2" width="10" customWidth="1"/>
    <col min="3" max="4" width="8.77734375" customWidth="1"/>
    <col min="5" max="7" width="9.33203125" customWidth="1"/>
    <col min="8" max="12" width="8.6640625" customWidth="1"/>
    <col min="13" max="13" width="10.44140625" customWidth="1"/>
    <col min="14" max="14" width="13.21875" customWidth="1"/>
  </cols>
  <sheetData>
    <row r="1" spans="1:14" ht="12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12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39.950000000000003" customHeight="1">
      <c r="A3" s="597" t="s">
        <v>49</v>
      </c>
      <c r="B3" s="597"/>
      <c r="C3" s="597"/>
      <c r="D3" s="597"/>
      <c r="E3" s="597"/>
      <c r="F3" s="597"/>
      <c r="G3" s="597"/>
      <c r="H3" s="596" t="s">
        <v>471</v>
      </c>
      <c r="I3" s="596"/>
      <c r="J3" s="596"/>
      <c r="K3" s="596"/>
      <c r="L3" s="596"/>
      <c r="M3" s="596"/>
      <c r="N3" s="596"/>
    </row>
    <row r="4" spans="1:14" ht="9.9499999999999993" customHeight="1">
      <c r="A4" s="285"/>
      <c r="B4" s="285"/>
      <c r="C4" s="285"/>
      <c r="D4" s="285"/>
      <c r="E4" s="285"/>
      <c r="F4" s="285"/>
      <c r="G4" s="285"/>
      <c r="H4" s="284"/>
      <c r="I4" s="284"/>
      <c r="J4" s="284"/>
      <c r="K4" s="284"/>
      <c r="L4" s="284"/>
      <c r="M4" s="284"/>
      <c r="N4" s="284"/>
    </row>
    <row r="5" spans="1:14" ht="15" customHeight="1" thickBot="1">
      <c r="A5" s="2" t="s">
        <v>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42" t="s">
        <v>461</v>
      </c>
    </row>
    <row r="6" spans="1:14" ht="22.5" customHeight="1">
      <c r="A6" s="587" t="s">
        <v>205</v>
      </c>
      <c r="B6" s="8" t="s">
        <v>392</v>
      </c>
      <c r="C6" s="8" t="s">
        <v>50</v>
      </c>
      <c r="D6" s="8" t="s">
        <v>168</v>
      </c>
      <c r="E6" s="604" t="s">
        <v>400</v>
      </c>
      <c r="F6" s="605"/>
      <c r="G6" s="605"/>
      <c r="H6" s="606" t="s">
        <v>399</v>
      </c>
      <c r="I6" s="606"/>
      <c r="J6" s="606"/>
      <c r="K6" s="606"/>
      <c r="L6" s="607"/>
      <c r="M6" s="157" t="s">
        <v>462</v>
      </c>
      <c r="N6" s="584" t="s">
        <v>178</v>
      </c>
    </row>
    <row r="7" spans="1:14" ht="14.25">
      <c r="A7" s="598"/>
      <c r="B7" s="286"/>
      <c r="C7" s="286" t="s">
        <v>395</v>
      </c>
      <c r="D7" s="286" t="s">
        <v>395</v>
      </c>
      <c r="E7" s="9" t="s">
        <v>51</v>
      </c>
      <c r="F7" s="9" t="s">
        <v>169</v>
      </c>
      <c r="G7" s="197" t="s">
        <v>170</v>
      </c>
      <c r="H7" s="10" t="s">
        <v>171</v>
      </c>
      <c r="I7" s="9" t="s">
        <v>172</v>
      </c>
      <c r="J7" s="9" t="s">
        <v>173</v>
      </c>
      <c r="K7" s="9" t="s">
        <v>174</v>
      </c>
      <c r="L7" s="9" t="s">
        <v>463</v>
      </c>
      <c r="M7" s="164" t="s">
        <v>175</v>
      </c>
      <c r="N7" s="602"/>
    </row>
    <row r="8" spans="1:14" ht="13.5" customHeight="1">
      <c r="A8" s="598"/>
      <c r="B8" s="318" t="s">
        <v>393</v>
      </c>
      <c r="C8" s="318" t="s">
        <v>396</v>
      </c>
      <c r="D8" s="286" t="s">
        <v>398</v>
      </c>
      <c r="E8" s="610" t="s">
        <v>167</v>
      </c>
      <c r="F8" s="600" t="s">
        <v>404</v>
      </c>
      <c r="G8" s="612" t="s">
        <v>401</v>
      </c>
      <c r="H8" s="608" t="s">
        <v>405</v>
      </c>
      <c r="I8" s="600" t="s">
        <v>464</v>
      </c>
      <c r="J8" s="614" t="s">
        <v>403</v>
      </c>
      <c r="K8" s="616" t="s">
        <v>402</v>
      </c>
      <c r="L8" s="616" t="s">
        <v>4</v>
      </c>
      <c r="M8" s="158" t="s">
        <v>176</v>
      </c>
      <c r="N8" s="602"/>
    </row>
    <row r="9" spans="1:14" ht="15.75" customHeight="1" thickBot="1">
      <c r="A9" s="599"/>
      <c r="B9" s="312" t="s">
        <v>394</v>
      </c>
      <c r="C9" s="312" t="s">
        <v>397</v>
      </c>
      <c r="D9" s="319" t="s">
        <v>397</v>
      </c>
      <c r="E9" s="611"/>
      <c r="F9" s="601"/>
      <c r="G9" s="613"/>
      <c r="H9" s="609"/>
      <c r="I9" s="601"/>
      <c r="J9" s="615"/>
      <c r="K9" s="615"/>
      <c r="L9" s="615"/>
      <c r="M9" s="163" t="s">
        <v>177</v>
      </c>
      <c r="N9" s="603"/>
    </row>
    <row r="10" spans="1:14" ht="42.6" customHeight="1">
      <c r="A10" s="57" t="s">
        <v>73</v>
      </c>
      <c r="B10" s="58">
        <v>1156</v>
      </c>
      <c r="C10" s="59">
        <v>555</v>
      </c>
      <c r="D10" s="60">
        <v>30</v>
      </c>
      <c r="E10" s="60">
        <v>16</v>
      </c>
      <c r="F10" s="61">
        <v>9</v>
      </c>
      <c r="G10" s="60">
        <v>5</v>
      </c>
      <c r="H10" s="60">
        <v>0</v>
      </c>
      <c r="I10" s="61">
        <v>0</v>
      </c>
      <c r="J10" s="60">
        <v>0</v>
      </c>
      <c r="K10" s="60">
        <v>0</v>
      </c>
      <c r="L10" s="60">
        <v>0</v>
      </c>
      <c r="M10" s="60">
        <v>4</v>
      </c>
      <c r="N10" s="62" t="s">
        <v>73</v>
      </c>
    </row>
    <row r="11" spans="1:14" s="168" customFormat="1" ht="42.6" customHeight="1">
      <c r="A11" s="51" t="s">
        <v>465</v>
      </c>
      <c r="B11" s="53">
        <v>383</v>
      </c>
      <c r="C11" s="54">
        <v>228</v>
      </c>
      <c r="D11" s="55">
        <v>12</v>
      </c>
      <c r="E11" s="55">
        <v>9</v>
      </c>
      <c r="F11" s="56">
        <v>2</v>
      </c>
      <c r="G11" s="55">
        <v>1</v>
      </c>
      <c r="H11" s="55" t="s">
        <v>0</v>
      </c>
      <c r="I11" s="56" t="s">
        <v>0</v>
      </c>
      <c r="J11" s="55" t="s">
        <v>0</v>
      </c>
      <c r="K11" s="55" t="s">
        <v>0</v>
      </c>
      <c r="L11" s="55" t="s">
        <v>0</v>
      </c>
      <c r="M11" s="55" t="s">
        <v>0</v>
      </c>
      <c r="N11" s="112" t="s">
        <v>240</v>
      </c>
    </row>
    <row r="12" spans="1:14" s="168" customFormat="1" ht="42.6" customHeight="1">
      <c r="A12" s="51" t="s">
        <v>466</v>
      </c>
      <c r="B12" s="53">
        <v>773</v>
      </c>
      <c r="C12" s="54">
        <v>327</v>
      </c>
      <c r="D12" s="55">
        <v>18</v>
      </c>
      <c r="E12" s="55">
        <v>7</v>
      </c>
      <c r="F12" s="56">
        <v>7</v>
      </c>
      <c r="G12" s="55">
        <v>4</v>
      </c>
      <c r="H12" s="55">
        <v>0</v>
      </c>
      <c r="I12" s="56">
        <v>0</v>
      </c>
      <c r="J12" s="55">
        <v>0</v>
      </c>
      <c r="K12" s="55">
        <v>0</v>
      </c>
      <c r="L12" s="55">
        <v>0</v>
      </c>
      <c r="M12" s="55">
        <v>4</v>
      </c>
      <c r="N12" s="112" t="s">
        <v>241</v>
      </c>
    </row>
    <row r="13" spans="1:14" ht="42.6" customHeight="1">
      <c r="A13" s="117" t="s">
        <v>62</v>
      </c>
      <c r="B13" s="121">
        <v>1180</v>
      </c>
      <c r="C13" s="59">
        <v>867</v>
      </c>
      <c r="D13" s="60">
        <v>25</v>
      </c>
      <c r="E13" s="60">
        <v>21</v>
      </c>
      <c r="F13" s="61">
        <v>1</v>
      </c>
      <c r="G13" s="60">
        <v>2</v>
      </c>
      <c r="H13" s="60">
        <v>0</v>
      </c>
      <c r="I13" s="61">
        <v>0</v>
      </c>
      <c r="J13" s="60">
        <v>0</v>
      </c>
      <c r="K13" s="60">
        <v>0</v>
      </c>
      <c r="L13" s="60">
        <v>1</v>
      </c>
      <c r="M13" s="60">
        <v>4</v>
      </c>
      <c r="N13" s="122" t="s">
        <v>64</v>
      </c>
    </row>
    <row r="14" spans="1:14" s="168" customFormat="1" ht="42.6" customHeight="1">
      <c r="A14" s="117" t="s">
        <v>133</v>
      </c>
      <c r="B14" s="175">
        <v>1386</v>
      </c>
      <c r="C14" s="176">
        <v>618</v>
      </c>
      <c r="D14" s="177">
        <v>24</v>
      </c>
      <c r="E14" s="177">
        <v>14</v>
      </c>
      <c r="F14" s="178">
        <v>7</v>
      </c>
      <c r="G14" s="177">
        <v>1</v>
      </c>
      <c r="H14" s="177">
        <v>1</v>
      </c>
      <c r="I14" s="177" t="s">
        <v>43</v>
      </c>
      <c r="J14" s="177" t="s">
        <v>43</v>
      </c>
      <c r="K14" s="177" t="s">
        <v>43</v>
      </c>
      <c r="L14" s="177">
        <v>1</v>
      </c>
      <c r="M14" s="177" t="s">
        <v>43</v>
      </c>
      <c r="N14" s="122" t="s">
        <v>133</v>
      </c>
    </row>
    <row r="15" spans="1:14" s="183" customFormat="1" ht="42.6" customHeight="1">
      <c r="A15" s="117" t="s">
        <v>235</v>
      </c>
      <c r="B15" s="175">
        <v>1416</v>
      </c>
      <c r="C15" s="176">
        <v>807</v>
      </c>
      <c r="D15" s="177">
        <v>43</v>
      </c>
      <c r="E15" s="177">
        <v>24</v>
      </c>
      <c r="F15" s="178">
        <v>13</v>
      </c>
      <c r="G15" s="177">
        <v>3</v>
      </c>
      <c r="H15" s="177">
        <v>1</v>
      </c>
      <c r="I15" s="177">
        <v>0</v>
      </c>
      <c r="J15" s="177">
        <v>0</v>
      </c>
      <c r="K15" s="177">
        <v>0</v>
      </c>
      <c r="L15" s="177">
        <v>2</v>
      </c>
      <c r="M15" s="177">
        <v>4</v>
      </c>
      <c r="N15" s="122" t="s">
        <v>235</v>
      </c>
    </row>
    <row r="16" spans="1:14" s="183" customFormat="1" ht="42.6" customHeight="1">
      <c r="A16" s="117" t="s">
        <v>260</v>
      </c>
      <c r="B16" s="175">
        <v>1178</v>
      </c>
      <c r="C16" s="176">
        <v>604</v>
      </c>
      <c r="D16" s="177">
        <v>38</v>
      </c>
      <c r="E16" s="177">
        <v>23</v>
      </c>
      <c r="F16" s="178">
        <v>10</v>
      </c>
      <c r="G16" s="177">
        <v>4</v>
      </c>
      <c r="H16" s="177">
        <v>1</v>
      </c>
      <c r="I16" s="177">
        <v>0</v>
      </c>
      <c r="J16" s="177">
        <v>0</v>
      </c>
      <c r="K16" s="177">
        <v>0</v>
      </c>
      <c r="L16" s="177">
        <v>0</v>
      </c>
      <c r="M16" s="178" t="s">
        <v>285</v>
      </c>
      <c r="N16" s="122" t="s">
        <v>260</v>
      </c>
    </row>
    <row r="17" spans="1:14" s="183" customFormat="1" ht="42.6" customHeight="1">
      <c r="A17" s="117" t="s">
        <v>316</v>
      </c>
      <c r="B17" s="175">
        <v>1208</v>
      </c>
      <c r="C17" s="176">
        <v>615</v>
      </c>
      <c r="D17" s="177">
        <v>36</v>
      </c>
      <c r="E17" s="177">
        <v>27</v>
      </c>
      <c r="F17" s="178">
        <v>4</v>
      </c>
      <c r="G17" s="177" t="s">
        <v>0</v>
      </c>
      <c r="H17" s="177">
        <v>1</v>
      </c>
      <c r="I17" s="177">
        <v>1</v>
      </c>
      <c r="J17" s="177">
        <v>0</v>
      </c>
      <c r="K17" s="177">
        <v>0</v>
      </c>
      <c r="L17" s="177">
        <v>3</v>
      </c>
      <c r="M17" s="178">
        <v>0</v>
      </c>
      <c r="N17" s="122" t="s">
        <v>316</v>
      </c>
    </row>
    <row r="18" spans="1:14" s="183" customFormat="1" ht="42.6" customHeight="1">
      <c r="A18" s="117" t="s">
        <v>388</v>
      </c>
      <c r="B18" s="175">
        <v>1231</v>
      </c>
      <c r="C18" s="176">
        <v>920</v>
      </c>
      <c r="D18" s="177">
        <v>53</v>
      </c>
      <c r="E18" s="177">
        <v>39</v>
      </c>
      <c r="F18" s="178">
        <v>9</v>
      </c>
      <c r="G18" s="177">
        <v>1</v>
      </c>
      <c r="H18" s="177">
        <v>4</v>
      </c>
      <c r="I18" s="177">
        <v>0</v>
      </c>
      <c r="J18" s="177">
        <v>0</v>
      </c>
      <c r="K18" s="177">
        <v>0</v>
      </c>
      <c r="L18" s="177">
        <v>0</v>
      </c>
      <c r="M18" s="178">
        <v>1</v>
      </c>
      <c r="N18" s="122" t="s">
        <v>388</v>
      </c>
    </row>
    <row r="19" spans="1:14" s="183" customFormat="1" ht="42.6" customHeight="1">
      <c r="A19" s="117" t="s">
        <v>390</v>
      </c>
      <c r="B19" s="175">
        <v>1223</v>
      </c>
      <c r="C19" s="176">
        <v>627</v>
      </c>
      <c r="D19" s="177">
        <v>25</v>
      </c>
      <c r="E19" s="177">
        <v>18</v>
      </c>
      <c r="F19" s="178">
        <v>3</v>
      </c>
      <c r="G19" s="177">
        <v>1</v>
      </c>
      <c r="H19" s="177">
        <v>2</v>
      </c>
      <c r="I19" s="177">
        <v>0</v>
      </c>
      <c r="J19" s="177">
        <v>0</v>
      </c>
      <c r="K19" s="177">
        <v>0</v>
      </c>
      <c r="L19" s="177">
        <v>1</v>
      </c>
      <c r="M19" s="178">
        <v>4</v>
      </c>
      <c r="N19" s="122" t="s">
        <v>389</v>
      </c>
    </row>
    <row r="20" spans="1:14" ht="5.25" customHeight="1" thickBot="1">
      <c r="A20" s="320"/>
      <c r="B20" s="321"/>
      <c r="C20" s="316"/>
      <c r="D20" s="315"/>
      <c r="E20" s="315"/>
      <c r="F20" s="322"/>
      <c r="G20" s="315"/>
      <c r="H20" s="315"/>
      <c r="I20" s="315"/>
      <c r="J20" s="315"/>
      <c r="K20" s="315"/>
      <c r="L20" s="315"/>
      <c r="M20" s="315"/>
      <c r="N20" s="317"/>
    </row>
    <row r="21" spans="1:14" s="168" customFormat="1" ht="14.25">
      <c r="A21" s="2" t="s">
        <v>312</v>
      </c>
      <c r="E21" s="229"/>
      <c r="F21" s="229"/>
      <c r="G21" s="229"/>
      <c r="H21" s="229"/>
      <c r="I21" s="229"/>
      <c r="J21" s="230"/>
      <c r="K21" s="230"/>
      <c r="L21" s="231"/>
      <c r="N21" s="132" t="s">
        <v>311</v>
      </c>
    </row>
    <row r="22" spans="1:14" ht="12.95" customHeight="1">
      <c r="A22" s="4" t="s">
        <v>467</v>
      </c>
      <c r="B22" s="4"/>
      <c r="C22" s="5"/>
      <c r="D22" s="5"/>
      <c r="E22" s="5"/>
      <c r="F22" s="5"/>
      <c r="G22" s="5"/>
      <c r="H22" s="5"/>
      <c r="I22" s="5"/>
      <c r="J22" s="5"/>
      <c r="K22" s="6"/>
      <c r="L22" s="3"/>
      <c r="M22" s="3"/>
      <c r="N22" s="303" t="s">
        <v>468</v>
      </c>
    </row>
    <row r="23" spans="1:14" ht="12.95" customHeight="1">
      <c r="A23" s="3" t="s">
        <v>469</v>
      </c>
      <c r="B23" s="4"/>
      <c r="C23" s="5"/>
      <c r="D23" s="5"/>
      <c r="E23" s="5"/>
      <c r="F23" s="5"/>
      <c r="G23" s="5"/>
      <c r="H23" s="5"/>
      <c r="I23" s="5"/>
      <c r="J23" s="5"/>
      <c r="K23" s="6"/>
      <c r="L23" s="3"/>
      <c r="M23" s="3"/>
      <c r="N23" s="168"/>
    </row>
    <row r="24" spans="1:14" ht="12.95" customHeight="1">
      <c r="A24" s="3" t="s">
        <v>470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3"/>
      <c r="M24" s="3"/>
      <c r="N24" s="168"/>
    </row>
  </sheetData>
  <mergeCells count="14">
    <mergeCell ref="H3:N3"/>
    <mergeCell ref="A3:G3"/>
    <mergeCell ref="A6:A9"/>
    <mergeCell ref="I8:I9"/>
    <mergeCell ref="N6:N9"/>
    <mergeCell ref="E6:G6"/>
    <mergeCell ref="H6:L6"/>
    <mergeCell ref="H8:H9"/>
    <mergeCell ref="E8:E9"/>
    <mergeCell ref="F8:F9"/>
    <mergeCell ref="G8:G9"/>
    <mergeCell ref="J8:J9"/>
    <mergeCell ref="K8:K9"/>
    <mergeCell ref="L8:L9"/>
  </mergeCells>
  <phoneticPr fontId="2" type="noConversion"/>
  <printOptions horizontalCentered="1"/>
  <pageMargins left="0.59055118110236215" right="0.59055118110236215" top="0.59055118110236215" bottom="0.98425196850393704" header="0" footer="0"/>
  <pageSetup paperSize="7" orientation="portrait" r:id="rId1"/>
  <colBreaks count="1" manualBreakCount="1">
    <brk id="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R52"/>
  <sheetViews>
    <sheetView tabSelected="1" view="pageLayout" topLeftCell="A13" zoomScaleNormal="115" zoomScaleSheetLayoutView="100" workbookViewId="0">
      <selection activeCell="F32" sqref="F32"/>
    </sheetView>
  </sheetViews>
  <sheetFormatPr defaultColWidth="8" defaultRowHeight="12"/>
  <cols>
    <col min="1" max="1" width="7.33203125" style="15" customWidth="1"/>
    <col min="2" max="5" width="9.5546875" style="15" customWidth="1"/>
    <col min="6" max="6" width="11.88671875" style="15" customWidth="1"/>
    <col min="7" max="7" width="8.109375" style="15" customWidth="1"/>
    <col min="8" max="16384" width="8" style="15"/>
  </cols>
  <sheetData>
    <row r="1" spans="1:18" s="27" customFormat="1" ht="12" customHeight="1">
      <c r="A1" s="558"/>
      <c r="B1" s="559"/>
      <c r="C1" s="559"/>
      <c r="D1" s="559"/>
      <c r="E1" s="559"/>
      <c r="F1" s="624"/>
      <c r="G1" s="624"/>
    </row>
    <row r="2" spans="1:18" ht="12" customHeight="1">
      <c r="A2" s="19"/>
      <c r="B2" s="19"/>
      <c r="C2" s="19"/>
      <c r="D2" s="19"/>
      <c r="E2" s="19"/>
      <c r="F2" s="19"/>
      <c r="G2" s="19"/>
    </row>
    <row r="3" spans="1:18" ht="39.950000000000003" customHeight="1">
      <c r="A3" s="622" t="s">
        <v>472</v>
      </c>
      <c r="B3" s="623"/>
      <c r="C3" s="623"/>
      <c r="D3" s="623"/>
      <c r="E3" s="623"/>
      <c r="F3" s="623"/>
      <c r="G3" s="623"/>
    </row>
    <row r="4" spans="1:18" s="16" customFormat="1" ht="9.9499999999999993" customHeight="1">
      <c r="A4" s="560"/>
      <c r="B4" s="560"/>
      <c r="C4" s="560"/>
      <c r="D4" s="560"/>
      <c r="E4" s="560"/>
      <c r="F4" s="560"/>
      <c r="G4" s="560"/>
    </row>
    <row r="5" spans="1:18" s="18" customFormat="1" ht="15" customHeight="1" thickBot="1">
      <c r="A5" s="561" t="s">
        <v>237</v>
      </c>
      <c r="B5" s="562"/>
      <c r="C5" s="562"/>
      <c r="D5" s="562"/>
      <c r="E5" s="562"/>
      <c r="F5" s="562"/>
      <c r="G5" s="563" t="s">
        <v>238</v>
      </c>
    </row>
    <row r="6" spans="1:18" s="19" customFormat="1" ht="18" customHeight="1">
      <c r="A6" s="625" t="s">
        <v>162</v>
      </c>
      <c r="B6" s="627" t="s">
        <v>161</v>
      </c>
      <c r="C6" s="627" t="s">
        <v>160</v>
      </c>
      <c r="D6" s="629" t="s">
        <v>158</v>
      </c>
      <c r="E6" s="630"/>
      <c r="F6" s="629" t="s">
        <v>159</v>
      </c>
      <c r="G6" s="631"/>
    </row>
    <row r="7" spans="1:18" ht="24" customHeight="1" thickBot="1">
      <c r="A7" s="626"/>
      <c r="B7" s="628"/>
      <c r="C7" s="628"/>
      <c r="D7" s="133" t="s">
        <v>65</v>
      </c>
      <c r="E7" s="133" t="s">
        <v>66</v>
      </c>
      <c r="F7" s="133" t="s">
        <v>65</v>
      </c>
      <c r="G7" s="133" t="s">
        <v>66</v>
      </c>
    </row>
    <row r="8" spans="1:18" ht="14.1" customHeight="1">
      <c r="A8" s="247" t="s">
        <v>133</v>
      </c>
      <c r="B8" s="123">
        <v>37</v>
      </c>
      <c r="C8" s="124">
        <v>37</v>
      </c>
      <c r="D8" s="211" t="s">
        <v>43</v>
      </c>
      <c r="E8" s="211" t="s">
        <v>43</v>
      </c>
      <c r="F8" s="124">
        <v>37</v>
      </c>
      <c r="G8" s="124">
        <v>37</v>
      </c>
    </row>
    <row r="9" spans="1:18" s="186" customFormat="1" ht="14.1" customHeight="1">
      <c r="A9" s="247" t="s">
        <v>258</v>
      </c>
      <c r="B9" s="123">
        <v>326.7</v>
      </c>
      <c r="C9" s="124">
        <v>326.7</v>
      </c>
      <c r="D9" s="124">
        <v>152.69999999999999</v>
      </c>
      <c r="E9" s="124">
        <v>152.69999999999999</v>
      </c>
      <c r="F9" s="124">
        <v>174</v>
      </c>
      <c r="G9" s="124">
        <v>174</v>
      </c>
    </row>
    <row r="10" spans="1:18" s="186" customFormat="1" ht="14.1" customHeight="1">
      <c r="A10" s="247" t="s">
        <v>260</v>
      </c>
      <c r="B10" s="123">
        <v>207.1</v>
      </c>
      <c r="C10" s="124">
        <v>207.1</v>
      </c>
      <c r="D10" s="124">
        <v>75.099999999999994</v>
      </c>
      <c r="E10" s="124">
        <v>75.099999999999994</v>
      </c>
      <c r="F10" s="124">
        <v>132</v>
      </c>
      <c r="G10" s="124">
        <v>132</v>
      </c>
    </row>
    <row r="11" spans="1:18" s="186" customFormat="1" ht="14.1" customHeight="1">
      <c r="A11" s="247" t="s">
        <v>316</v>
      </c>
      <c r="B11" s="123">
        <v>294.10000000000002</v>
      </c>
      <c r="C11" s="124">
        <v>294.10000000000002</v>
      </c>
      <c r="D11" s="124">
        <v>22.2</v>
      </c>
      <c r="E11" s="124">
        <v>22.2</v>
      </c>
      <c r="F11" s="124">
        <v>271.89999999999998</v>
      </c>
      <c r="G11" s="124">
        <v>271.89999999999998</v>
      </c>
    </row>
    <row r="12" spans="1:18" s="186" customFormat="1" ht="14.1" customHeight="1">
      <c r="A12" s="247" t="s">
        <v>388</v>
      </c>
      <c r="B12" s="123">
        <v>475.5</v>
      </c>
      <c r="C12" s="124">
        <v>475.5</v>
      </c>
      <c r="D12" s="124">
        <v>24.3</v>
      </c>
      <c r="E12" s="124">
        <v>24.3</v>
      </c>
      <c r="F12" s="124">
        <v>451.2</v>
      </c>
      <c r="G12" s="124">
        <v>451.2</v>
      </c>
    </row>
    <row r="13" spans="1:18" s="186" customFormat="1" ht="14.1" customHeight="1">
      <c r="A13" s="325" t="s">
        <v>390</v>
      </c>
      <c r="B13" s="326">
        <f>D13+F13</f>
        <v>465.4</v>
      </c>
      <c r="C13" s="327">
        <f>E13+G13</f>
        <v>465.4</v>
      </c>
      <c r="D13" s="327">
        <v>22.4</v>
      </c>
      <c r="E13" s="327">
        <v>22.4</v>
      </c>
      <c r="F13" s="327">
        <v>443</v>
      </c>
      <c r="G13" s="327">
        <v>443</v>
      </c>
    </row>
    <row r="14" spans="1:18" ht="0.95" customHeight="1" thickBot="1">
      <c r="A14" s="328"/>
      <c r="B14" s="329"/>
      <c r="C14" s="330"/>
      <c r="D14" s="330"/>
      <c r="E14" s="330"/>
      <c r="F14" s="330"/>
      <c r="G14" s="330"/>
    </row>
    <row r="15" spans="1:18" s="17" customFormat="1" ht="13.5">
      <c r="A15" s="621" t="s">
        <v>473</v>
      </c>
      <c r="B15" s="621"/>
      <c r="C15" s="564"/>
      <c r="D15" s="564"/>
      <c r="E15" s="36"/>
      <c r="F15" s="36"/>
      <c r="G15" s="132" t="s">
        <v>311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8" s="17" customFormat="1" ht="13.5">
      <c r="A16" s="561" t="s">
        <v>407</v>
      </c>
      <c r="B16" s="564"/>
      <c r="C16" s="564"/>
      <c r="D16" s="564"/>
      <c r="E16" s="564"/>
      <c r="F16" s="564"/>
      <c r="G16" s="565" t="s">
        <v>408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17" customFormat="1" ht="13.5">
      <c r="A17" s="561" t="s">
        <v>406</v>
      </c>
      <c r="B17" s="564"/>
      <c r="C17" s="564"/>
      <c r="D17" s="564"/>
      <c r="E17" s="564"/>
      <c r="F17" s="564"/>
      <c r="G17" s="566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s="17" customFormat="1" ht="13.5">
      <c r="A18" s="561"/>
      <c r="B18" s="564"/>
      <c r="C18" s="564"/>
      <c r="D18" s="564"/>
      <c r="E18" s="564"/>
      <c r="F18" s="564"/>
      <c r="G18" s="566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2" customHeight="1">
      <c r="A19" s="19"/>
      <c r="B19" s="19"/>
      <c r="C19" s="19"/>
      <c r="D19" s="19"/>
      <c r="E19" s="19"/>
      <c r="F19" s="19"/>
      <c r="G19" s="19"/>
    </row>
    <row r="20" spans="1:18" ht="39" customHeight="1">
      <c r="A20" s="622" t="s">
        <v>474</v>
      </c>
      <c r="B20" s="623"/>
      <c r="C20" s="623"/>
      <c r="D20" s="623"/>
      <c r="E20" s="623"/>
      <c r="F20" s="623"/>
      <c r="G20" s="623"/>
    </row>
    <row r="21" spans="1:18" ht="6" customHeight="1">
      <c r="A21" s="560"/>
      <c r="B21" s="560"/>
      <c r="C21" s="560"/>
      <c r="D21" s="560"/>
      <c r="E21" s="560"/>
      <c r="F21" s="560"/>
      <c r="G21" s="560"/>
    </row>
    <row r="22" spans="1:18" ht="12.75" thickBot="1">
      <c r="A22" s="21"/>
      <c r="B22" s="21"/>
      <c r="C22" s="21"/>
      <c r="D22" s="21"/>
      <c r="E22" s="21"/>
      <c r="F22" s="21"/>
      <c r="G22" s="21"/>
    </row>
    <row r="23" spans="1:18" ht="15.95" customHeight="1">
      <c r="A23" s="618" t="s">
        <v>244</v>
      </c>
      <c r="B23" s="336" t="s">
        <v>478</v>
      </c>
      <c r="C23" s="336" t="s">
        <v>479</v>
      </c>
      <c r="D23" s="336" t="s">
        <v>480</v>
      </c>
      <c r="E23" s="336" t="s">
        <v>481</v>
      </c>
      <c r="F23" s="336" t="s">
        <v>482</v>
      </c>
      <c r="G23" s="567" t="s">
        <v>483</v>
      </c>
    </row>
    <row r="24" spans="1:18" ht="15.95" customHeight="1">
      <c r="A24" s="619"/>
      <c r="B24" s="337" t="s">
        <v>409</v>
      </c>
      <c r="C24" s="337" t="s">
        <v>410</v>
      </c>
      <c r="D24" s="337" t="s">
        <v>411</v>
      </c>
      <c r="E24" s="577" t="s">
        <v>611</v>
      </c>
      <c r="F24" s="337" t="s">
        <v>477</v>
      </c>
      <c r="G24" s="568" t="s">
        <v>412</v>
      </c>
    </row>
    <row r="25" spans="1:18" ht="15.95" customHeight="1" thickBot="1">
      <c r="A25" s="620"/>
      <c r="B25" s="338" t="s">
        <v>28</v>
      </c>
      <c r="C25" s="338" t="s">
        <v>29</v>
      </c>
      <c r="D25" s="338" t="s">
        <v>28</v>
      </c>
      <c r="E25" s="338" t="s">
        <v>484</v>
      </c>
      <c r="F25" s="338" t="s">
        <v>485</v>
      </c>
      <c r="G25" s="569" t="s">
        <v>29</v>
      </c>
    </row>
    <row r="26" spans="1:18" ht="13.35" customHeight="1">
      <c r="A26" s="256" t="s">
        <v>133</v>
      </c>
      <c r="B26" s="257">
        <v>4.0000000000000001E-3</v>
      </c>
      <c r="C26" s="258">
        <v>0.5</v>
      </c>
      <c r="D26" s="259">
        <v>1.9E-2</v>
      </c>
      <c r="E26" s="260">
        <v>54.3</v>
      </c>
      <c r="F26" s="260">
        <v>30</v>
      </c>
      <c r="G26" s="259">
        <v>2.5000000000000001E-2</v>
      </c>
    </row>
    <row r="27" spans="1:18" s="186" customFormat="1" ht="13.35" customHeight="1">
      <c r="A27" s="248" t="s">
        <v>258</v>
      </c>
      <c r="B27" s="187">
        <v>4.0000000000000001E-3</v>
      </c>
      <c r="C27" s="188">
        <v>0.5</v>
      </c>
      <c r="D27" s="189">
        <v>0.02</v>
      </c>
      <c r="E27" s="190">
        <v>49</v>
      </c>
      <c r="F27" s="190">
        <v>29</v>
      </c>
      <c r="G27" s="189">
        <v>2.5999999999999999E-2</v>
      </c>
      <c r="H27" s="185"/>
    </row>
    <row r="28" spans="1:18" s="186" customFormat="1" ht="13.35" customHeight="1">
      <c r="A28" s="248" t="s">
        <v>260</v>
      </c>
      <c r="B28" s="187">
        <v>3.333333333333334E-3</v>
      </c>
      <c r="C28" s="188">
        <v>0.50833333333333341</v>
      </c>
      <c r="D28" s="189">
        <v>1.9000000000000003E-2</v>
      </c>
      <c r="E28" s="190">
        <v>45.833333333333336</v>
      </c>
      <c r="F28" s="190">
        <v>28</v>
      </c>
      <c r="G28" s="189">
        <v>2.7750000000000007E-2</v>
      </c>
      <c r="H28" s="226"/>
    </row>
    <row r="29" spans="1:18" s="186" customFormat="1" ht="13.35" customHeight="1">
      <c r="A29" s="248" t="s">
        <v>316</v>
      </c>
      <c r="B29" s="187">
        <v>4.0000000000000001E-3</v>
      </c>
      <c r="C29" s="188">
        <v>0.5</v>
      </c>
      <c r="D29" s="189">
        <v>2.1000000000000001E-2</v>
      </c>
      <c r="E29" s="190">
        <v>45</v>
      </c>
      <c r="F29" s="190">
        <v>29</v>
      </c>
      <c r="G29" s="189">
        <v>2.5999999999999999E-2</v>
      </c>
      <c r="H29" s="226"/>
    </row>
    <row r="30" spans="1:18" s="186" customFormat="1" ht="13.35" customHeight="1">
      <c r="A30" s="248" t="s">
        <v>388</v>
      </c>
      <c r="B30" s="187">
        <v>3.0000000000000001E-3</v>
      </c>
      <c r="C30" s="188">
        <v>0.4</v>
      </c>
      <c r="D30" s="189">
        <v>2.1000000000000001E-2</v>
      </c>
      <c r="E30" s="190">
        <v>45</v>
      </c>
      <c r="F30" s="190">
        <v>28</v>
      </c>
      <c r="G30" s="189">
        <v>2.8000000000000001E-2</v>
      </c>
      <c r="H30" s="226"/>
    </row>
    <row r="31" spans="1:18" s="186" customFormat="1" ht="13.35" customHeight="1">
      <c r="A31" s="331" t="s">
        <v>390</v>
      </c>
      <c r="B31" s="332">
        <v>3.166666666666667E-3</v>
      </c>
      <c r="C31" s="333">
        <v>0.43333333333333329</v>
      </c>
      <c r="D31" s="334">
        <v>1.7499999999999998E-2</v>
      </c>
      <c r="E31" s="335">
        <v>37.916666666666664</v>
      </c>
      <c r="F31" s="335">
        <v>22.25</v>
      </c>
      <c r="G31" s="334">
        <v>2.6833333333333338E-2</v>
      </c>
      <c r="H31" s="226"/>
    </row>
    <row r="32" spans="1:18" ht="13.35" customHeight="1">
      <c r="A32" s="323" t="s">
        <v>475</v>
      </c>
      <c r="B32" s="37">
        <v>3.0000000000000001E-3</v>
      </c>
      <c r="C32" s="38">
        <v>0.6</v>
      </c>
      <c r="D32" s="39">
        <v>2.8000000000000001E-2</v>
      </c>
      <c r="E32" s="40">
        <v>48</v>
      </c>
      <c r="F32" s="40">
        <v>34</v>
      </c>
      <c r="G32" s="238">
        <v>1.6E-2</v>
      </c>
      <c r="H32" s="19"/>
    </row>
    <row r="33" spans="1:8" ht="13.35" customHeight="1">
      <c r="A33" s="323" t="s">
        <v>476</v>
      </c>
      <c r="B33" s="37">
        <v>3.0000000000000001E-3</v>
      </c>
      <c r="C33" s="38">
        <v>0.6</v>
      </c>
      <c r="D33" s="39">
        <v>2.5999999999999999E-2</v>
      </c>
      <c r="E33" s="40">
        <v>45</v>
      </c>
      <c r="F33" s="40">
        <v>31</v>
      </c>
      <c r="G33" s="238">
        <v>2.1999999999999999E-2</v>
      </c>
      <c r="H33" s="19"/>
    </row>
    <row r="34" spans="1:8" ht="13.35" customHeight="1">
      <c r="A34" s="323" t="s">
        <v>30</v>
      </c>
      <c r="B34" s="37">
        <v>4.0000000000000001E-3</v>
      </c>
      <c r="C34" s="38">
        <v>0.5</v>
      </c>
      <c r="D34" s="39">
        <v>2.1000000000000001E-2</v>
      </c>
      <c r="E34" s="40">
        <v>45</v>
      </c>
      <c r="F34" s="40">
        <v>26</v>
      </c>
      <c r="G34" s="238">
        <v>0.03</v>
      </c>
      <c r="H34" s="19"/>
    </row>
    <row r="35" spans="1:8" ht="13.35" customHeight="1">
      <c r="A35" s="323" t="s">
        <v>31</v>
      </c>
      <c r="B35" s="37">
        <v>4.0000000000000001E-3</v>
      </c>
      <c r="C35" s="38">
        <v>0.4</v>
      </c>
      <c r="D35" s="39">
        <v>1.6E-2</v>
      </c>
      <c r="E35" s="40">
        <v>44</v>
      </c>
      <c r="F35" s="40">
        <v>20</v>
      </c>
      <c r="G35" s="238">
        <v>4.2000000000000003E-2</v>
      </c>
      <c r="H35" s="19"/>
    </row>
    <row r="36" spans="1:8" ht="13.35" customHeight="1">
      <c r="A36" s="323" t="s">
        <v>32</v>
      </c>
      <c r="B36" s="37">
        <v>3.0000000000000001E-3</v>
      </c>
      <c r="C36" s="38">
        <v>0.4</v>
      </c>
      <c r="D36" s="39">
        <v>1.2E-2</v>
      </c>
      <c r="E36" s="40">
        <v>36</v>
      </c>
      <c r="F36" s="40">
        <v>20</v>
      </c>
      <c r="G36" s="238">
        <v>3.9E-2</v>
      </c>
      <c r="H36" s="19"/>
    </row>
    <row r="37" spans="1:8" ht="13.35" customHeight="1">
      <c r="A37" s="323" t="s">
        <v>33</v>
      </c>
      <c r="B37" s="37">
        <v>3.0000000000000001E-3</v>
      </c>
      <c r="C37" s="38">
        <v>0.3</v>
      </c>
      <c r="D37" s="39">
        <v>1.2E-2</v>
      </c>
      <c r="E37" s="40">
        <v>37</v>
      </c>
      <c r="F37" s="40">
        <v>21</v>
      </c>
      <c r="G37" s="238">
        <v>0.04</v>
      </c>
      <c r="H37" s="19"/>
    </row>
    <row r="38" spans="1:8" ht="13.35" customHeight="1">
      <c r="A38" s="323" t="s">
        <v>34</v>
      </c>
      <c r="B38" s="37">
        <v>3.0000000000000001E-3</v>
      </c>
      <c r="C38" s="38">
        <v>0.3</v>
      </c>
      <c r="D38" s="39">
        <v>0.01</v>
      </c>
      <c r="E38" s="40">
        <v>20</v>
      </c>
      <c r="F38" s="40">
        <v>11</v>
      </c>
      <c r="G38" s="238">
        <v>2.7E-2</v>
      </c>
      <c r="H38" s="19"/>
    </row>
    <row r="39" spans="1:8" ht="13.35" customHeight="1">
      <c r="A39" s="323" t="s">
        <v>35</v>
      </c>
      <c r="B39" s="37">
        <v>3.0000000000000001E-3</v>
      </c>
      <c r="C39" s="38">
        <v>0.3</v>
      </c>
      <c r="D39" s="194">
        <v>8.9999999999999993E-3</v>
      </c>
      <c r="E39" s="40">
        <v>22</v>
      </c>
      <c r="F39" s="40">
        <v>11</v>
      </c>
      <c r="G39" s="238">
        <v>0.02</v>
      </c>
      <c r="H39" s="19"/>
    </row>
    <row r="40" spans="1:8" ht="13.35" customHeight="1">
      <c r="A40" s="323" t="s">
        <v>36</v>
      </c>
      <c r="B40" s="37">
        <v>3.0000000000000001E-3</v>
      </c>
      <c r="C40" s="38">
        <v>0.3</v>
      </c>
      <c r="D40" s="39">
        <v>1.0999999999999999E-2</v>
      </c>
      <c r="E40" s="40">
        <v>25</v>
      </c>
      <c r="F40" s="40">
        <v>13</v>
      </c>
      <c r="G40" s="238">
        <v>2.9000000000000001E-2</v>
      </c>
      <c r="H40" s="19"/>
    </row>
    <row r="41" spans="1:8" ht="13.35" customHeight="1">
      <c r="A41" s="323" t="s">
        <v>37</v>
      </c>
      <c r="B41" s="37">
        <v>3.0000000000000001E-3</v>
      </c>
      <c r="C41" s="38">
        <v>0.4</v>
      </c>
      <c r="D41" s="39">
        <v>1.7999999999999999E-2</v>
      </c>
      <c r="E41" s="40">
        <v>41</v>
      </c>
      <c r="F41" s="40">
        <v>23</v>
      </c>
      <c r="G41" s="238">
        <v>2.4E-2</v>
      </c>
      <c r="H41" s="19"/>
    </row>
    <row r="42" spans="1:8" ht="13.35" customHeight="1">
      <c r="A42" s="323" t="s">
        <v>38</v>
      </c>
      <c r="B42" s="37">
        <v>3.0000000000000001E-3</v>
      </c>
      <c r="C42" s="38">
        <v>0.5</v>
      </c>
      <c r="D42" s="39">
        <v>2.1999999999999999E-2</v>
      </c>
      <c r="E42" s="40">
        <v>45</v>
      </c>
      <c r="F42" s="40">
        <v>28</v>
      </c>
      <c r="G42" s="238">
        <v>1.7999999999999999E-2</v>
      </c>
      <c r="H42" s="19"/>
    </row>
    <row r="43" spans="1:8" ht="13.35" customHeight="1" thickBot="1">
      <c r="A43" s="324" t="s">
        <v>39</v>
      </c>
      <c r="B43" s="261">
        <v>3.0000000000000001E-3</v>
      </c>
      <c r="C43" s="262">
        <v>0.6</v>
      </c>
      <c r="D43" s="263">
        <v>2.5000000000000001E-2</v>
      </c>
      <c r="E43" s="264">
        <v>47</v>
      </c>
      <c r="F43" s="264">
        <v>29</v>
      </c>
      <c r="G43" s="265">
        <v>1.4999999999999999E-2</v>
      </c>
      <c r="H43" s="19"/>
    </row>
    <row r="44" spans="1:8" ht="12.95" customHeight="1">
      <c r="A44" s="617" t="s">
        <v>473</v>
      </c>
      <c r="B44" s="617"/>
      <c r="C44" s="564"/>
      <c r="D44" s="564"/>
      <c r="E44" s="19"/>
      <c r="F44" s="19"/>
      <c r="G44" s="255" t="s">
        <v>311</v>
      </c>
      <c r="H44" s="19"/>
    </row>
    <row r="45" spans="1:8" ht="12.95" customHeight="1">
      <c r="H45" s="19"/>
    </row>
    <row r="46" spans="1:8">
      <c r="H46" s="19"/>
    </row>
    <row r="47" spans="1:8">
      <c r="H47" s="19"/>
    </row>
    <row r="48" spans="1:8">
      <c r="H48" s="19"/>
    </row>
    <row r="49" spans="8:8">
      <c r="H49" s="19"/>
    </row>
    <row r="50" spans="8:8">
      <c r="H50" s="19"/>
    </row>
    <row r="51" spans="8:8">
      <c r="H51" s="19"/>
    </row>
    <row r="52" spans="8:8">
      <c r="H52" s="19"/>
    </row>
  </sheetData>
  <mergeCells count="11">
    <mergeCell ref="A44:B44"/>
    <mergeCell ref="A23:A25"/>
    <mergeCell ref="A15:B15"/>
    <mergeCell ref="A20:G20"/>
    <mergeCell ref="F1:G1"/>
    <mergeCell ref="A3:G3"/>
    <mergeCell ref="A6:A7"/>
    <mergeCell ref="B6:B7"/>
    <mergeCell ref="C6:C7"/>
    <mergeCell ref="D6:E6"/>
    <mergeCell ref="F6:G6"/>
  </mergeCells>
  <phoneticPr fontId="2" type="noConversion"/>
  <printOptions horizontalCentered="1"/>
  <pageMargins left="0.59055118110236215" right="0.59055118110236215" top="0.59055118110236215" bottom="0.98425196850393704" header="0" footer="0"/>
  <pageSetup paperSize="7" pageOrder="overThenDown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26"/>
  <sheetViews>
    <sheetView view="pageBreakPreview" zoomScaleNormal="85" zoomScaleSheetLayoutView="100" workbookViewId="0">
      <selection activeCell="F8" sqref="F8"/>
    </sheetView>
  </sheetViews>
  <sheetFormatPr defaultRowHeight="13.5"/>
  <cols>
    <col min="1" max="1" width="6.88671875" customWidth="1"/>
    <col min="2" max="8" width="8.44140625" customWidth="1"/>
    <col min="10" max="10" width="8.33203125" customWidth="1"/>
  </cols>
  <sheetData>
    <row r="1" spans="1:12" ht="12" customHeight="1">
      <c r="A1" s="570"/>
      <c r="B1" s="570"/>
      <c r="C1" s="570"/>
      <c r="D1" s="570"/>
      <c r="E1" s="570"/>
      <c r="F1" s="570"/>
      <c r="G1" s="570"/>
      <c r="H1" s="571"/>
    </row>
    <row r="2" spans="1:12" ht="12" customHeight="1">
      <c r="A2" s="570"/>
      <c r="B2" s="570"/>
      <c r="C2" s="570"/>
      <c r="D2" s="570"/>
      <c r="E2" s="570"/>
      <c r="F2" s="570"/>
      <c r="G2" s="570"/>
      <c r="H2" s="570"/>
    </row>
    <row r="3" spans="1:12" ht="20.100000000000001" customHeight="1">
      <c r="A3" s="635" t="s">
        <v>432</v>
      </c>
      <c r="B3" s="635"/>
      <c r="C3" s="635"/>
      <c r="D3" s="635"/>
      <c r="E3" s="635"/>
      <c r="F3" s="635"/>
      <c r="G3" s="635"/>
      <c r="H3" s="635"/>
    </row>
    <row r="4" spans="1:12" ht="20.100000000000001" customHeight="1">
      <c r="A4" s="636" t="s">
        <v>433</v>
      </c>
      <c r="B4" s="636"/>
      <c r="C4" s="636"/>
      <c r="D4" s="636"/>
      <c r="E4" s="636"/>
      <c r="F4" s="636"/>
      <c r="G4" s="636"/>
      <c r="H4" s="636"/>
    </row>
    <row r="5" spans="1:12" ht="9.9499999999999993" customHeight="1">
      <c r="A5" s="570"/>
      <c r="B5" s="570"/>
      <c r="C5" s="570"/>
      <c r="D5" s="570"/>
      <c r="E5" s="570"/>
      <c r="F5" s="570"/>
      <c r="G5" s="570"/>
      <c r="H5" s="570"/>
    </row>
    <row r="6" spans="1:12" ht="15" customHeight="1" thickBot="1">
      <c r="A6" s="347" t="s">
        <v>486</v>
      </c>
      <c r="B6" s="570"/>
      <c r="C6" s="570"/>
      <c r="D6" s="570"/>
      <c r="E6" s="570"/>
      <c r="F6" s="570"/>
      <c r="G6" s="570"/>
      <c r="H6" s="255" t="s">
        <v>487</v>
      </c>
    </row>
    <row r="7" spans="1:12" ht="35.1" customHeight="1">
      <c r="A7" s="632" t="s">
        <v>488</v>
      </c>
      <c r="B7" s="633" t="s">
        <v>489</v>
      </c>
      <c r="C7" s="633"/>
      <c r="D7" s="633"/>
      <c r="E7" s="633"/>
      <c r="F7" s="633" t="s">
        <v>490</v>
      </c>
      <c r="G7" s="633"/>
      <c r="H7" s="634"/>
    </row>
    <row r="8" spans="1:12" ht="39.950000000000003" customHeight="1" thickBot="1">
      <c r="A8" s="599"/>
      <c r="B8" s="319" t="s">
        <v>491</v>
      </c>
      <c r="C8" s="319" t="s">
        <v>492</v>
      </c>
      <c r="D8" s="339" t="s">
        <v>493</v>
      </c>
      <c r="E8" s="319" t="s">
        <v>494</v>
      </c>
      <c r="F8" s="578" t="s">
        <v>612</v>
      </c>
      <c r="G8" s="340" t="s">
        <v>495</v>
      </c>
      <c r="H8" s="340" t="s">
        <v>494</v>
      </c>
      <c r="J8" s="214"/>
    </row>
    <row r="9" spans="1:12" ht="45" customHeight="1">
      <c r="A9" s="341" t="s">
        <v>260</v>
      </c>
      <c r="B9" s="135">
        <v>54</v>
      </c>
      <c r="C9" s="130">
        <v>53</v>
      </c>
      <c r="D9" s="130">
        <v>58</v>
      </c>
      <c r="E9" s="131">
        <v>65</v>
      </c>
      <c r="F9" s="131">
        <v>68</v>
      </c>
      <c r="G9" s="131">
        <v>66</v>
      </c>
      <c r="H9" s="212">
        <v>69</v>
      </c>
      <c r="J9" s="218"/>
      <c r="K9" s="114"/>
      <c r="L9" s="219"/>
    </row>
    <row r="10" spans="1:12" s="1" customFormat="1" ht="45" customHeight="1">
      <c r="A10" s="341" t="s">
        <v>316</v>
      </c>
      <c r="B10" s="96">
        <v>53</v>
      </c>
      <c r="C10" s="130">
        <v>54</v>
      </c>
      <c r="D10" s="130">
        <v>58</v>
      </c>
      <c r="E10" s="131">
        <v>65</v>
      </c>
      <c r="F10" s="131">
        <v>68</v>
      </c>
      <c r="G10" s="131">
        <v>66</v>
      </c>
      <c r="H10" s="212">
        <v>69</v>
      </c>
      <c r="J10" s="218"/>
      <c r="K10" s="215"/>
      <c r="L10" s="220"/>
    </row>
    <row r="11" spans="1:12" s="168" customFormat="1" ht="45" customHeight="1">
      <c r="A11" s="341" t="s">
        <v>377</v>
      </c>
      <c r="B11" s="96">
        <v>53</v>
      </c>
      <c r="C11" s="130">
        <v>53.5</v>
      </c>
      <c r="D11" s="130">
        <v>58.5</v>
      </c>
      <c r="E11" s="131">
        <v>64.5</v>
      </c>
      <c r="F11" s="131">
        <v>67</v>
      </c>
      <c r="G11" s="131">
        <v>65.5</v>
      </c>
      <c r="H11" s="212">
        <v>67</v>
      </c>
      <c r="J11" s="218"/>
      <c r="K11" s="216"/>
      <c r="L11" s="219"/>
    </row>
    <row r="12" spans="1:12" s="193" customFormat="1" ht="45" customHeight="1" thickBot="1">
      <c r="A12" s="346" t="s">
        <v>390</v>
      </c>
      <c r="B12" s="342">
        <v>54</v>
      </c>
      <c r="C12" s="343">
        <v>53</v>
      </c>
      <c r="D12" s="343">
        <v>58</v>
      </c>
      <c r="E12" s="344">
        <v>67</v>
      </c>
      <c r="F12" s="344">
        <v>67</v>
      </c>
      <c r="G12" s="344">
        <v>66</v>
      </c>
      <c r="H12" s="345">
        <v>71</v>
      </c>
      <c r="J12" s="218"/>
      <c r="K12" s="217"/>
      <c r="L12" s="221"/>
    </row>
    <row r="13" spans="1:12" s="193" customFormat="1" ht="35.1" customHeight="1">
      <c r="A13" s="632" t="s">
        <v>488</v>
      </c>
      <c r="B13" s="633" t="s">
        <v>496</v>
      </c>
      <c r="C13" s="633"/>
      <c r="D13" s="633"/>
      <c r="E13" s="633"/>
      <c r="F13" s="633" t="s">
        <v>497</v>
      </c>
      <c r="G13" s="633"/>
      <c r="H13" s="634"/>
      <c r="J13" s="218"/>
      <c r="K13" s="217"/>
      <c r="L13" s="221"/>
    </row>
    <row r="14" spans="1:12" ht="39.950000000000003" customHeight="1" thickBot="1">
      <c r="A14" s="599"/>
      <c r="B14" s="319" t="s">
        <v>491</v>
      </c>
      <c r="C14" s="319" t="s">
        <v>498</v>
      </c>
      <c r="D14" s="339" t="s">
        <v>493</v>
      </c>
      <c r="E14" s="319" t="s">
        <v>494</v>
      </c>
      <c r="F14" s="578" t="s">
        <v>612</v>
      </c>
      <c r="G14" s="340" t="s">
        <v>493</v>
      </c>
      <c r="H14" s="340" t="s">
        <v>494</v>
      </c>
    </row>
    <row r="15" spans="1:12" s="193" customFormat="1" ht="45.95" customHeight="1">
      <c r="A15" s="341" t="s">
        <v>260</v>
      </c>
      <c r="B15" s="96">
        <v>48</v>
      </c>
      <c r="C15" s="130">
        <v>48</v>
      </c>
      <c r="D15" s="130">
        <v>53</v>
      </c>
      <c r="E15" s="131">
        <v>61</v>
      </c>
      <c r="F15" s="131">
        <v>62</v>
      </c>
      <c r="G15" s="131">
        <v>59</v>
      </c>
      <c r="H15" s="212">
        <v>63</v>
      </c>
      <c r="J15" s="218"/>
      <c r="K15" s="217"/>
      <c r="L15" s="221"/>
    </row>
    <row r="16" spans="1:12" s="193" customFormat="1" ht="45.95" customHeight="1">
      <c r="A16" s="341" t="s">
        <v>316</v>
      </c>
      <c r="B16" s="96">
        <v>47</v>
      </c>
      <c r="C16" s="130">
        <v>47</v>
      </c>
      <c r="D16" s="130">
        <v>51</v>
      </c>
      <c r="E16" s="131">
        <v>54</v>
      </c>
      <c r="F16" s="131">
        <v>61</v>
      </c>
      <c r="G16" s="131">
        <v>59</v>
      </c>
      <c r="H16" s="212">
        <v>65</v>
      </c>
      <c r="J16" s="218"/>
      <c r="K16" s="217"/>
      <c r="L16" s="221"/>
    </row>
    <row r="17" spans="1:12" s="193" customFormat="1" ht="45.95" customHeight="1">
      <c r="A17" s="341" t="s">
        <v>377</v>
      </c>
      <c r="B17" s="96">
        <v>46</v>
      </c>
      <c r="C17" s="130">
        <v>47</v>
      </c>
      <c r="D17" s="130">
        <v>52</v>
      </c>
      <c r="E17" s="131">
        <v>55</v>
      </c>
      <c r="F17" s="131">
        <v>60</v>
      </c>
      <c r="G17" s="131">
        <v>58.5</v>
      </c>
      <c r="H17" s="212">
        <v>62.5</v>
      </c>
      <c r="J17" s="218"/>
      <c r="K17" s="217"/>
      <c r="L17" s="221"/>
    </row>
    <row r="18" spans="1:12" s="193" customFormat="1" ht="45.95" customHeight="1">
      <c r="A18" s="346" t="s">
        <v>390</v>
      </c>
      <c r="B18" s="342">
        <v>47</v>
      </c>
      <c r="C18" s="343">
        <v>45</v>
      </c>
      <c r="D18" s="343">
        <v>52</v>
      </c>
      <c r="E18" s="344">
        <v>63</v>
      </c>
      <c r="F18" s="344">
        <v>62</v>
      </c>
      <c r="G18" s="344">
        <v>60</v>
      </c>
      <c r="H18" s="345">
        <v>66</v>
      </c>
      <c r="J18" s="218"/>
      <c r="K18" s="217"/>
      <c r="L18" s="221"/>
    </row>
    <row r="19" spans="1:12" s="1" customFormat="1" ht="9" customHeight="1" thickBot="1">
      <c r="A19" s="41"/>
      <c r="B19" s="42"/>
      <c r="C19" s="43"/>
      <c r="D19" s="43"/>
      <c r="E19" s="44"/>
      <c r="F19" s="44"/>
      <c r="G19" s="44"/>
      <c r="H19" s="44"/>
      <c r="J19" s="215"/>
    </row>
    <row r="20" spans="1:12">
      <c r="A20" s="572" t="s">
        <v>438</v>
      </c>
      <c r="B20" s="573"/>
      <c r="C20" s="573"/>
      <c r="D20" s="573"/>
      <c r="E20" s="574"/>
      <c r="F20" s="574"/>
      <c r="G20" s="574"/>
      <c r="H20" s="575" t="s">
        <v>439</v>
      </c>
      <c r="J20" s="114"/>
    </row>
    <row r="21" spans="1:12">
      <c r="A21" s="576"/>
      <c r="B21" s="576"/>
      <c r="C21" s="576"/>
      <c r="D21" s="576"/>
      <c r="E21" s="576"/>
      <c r="F21" s="576"/>
      <c r="G21" s="576"/>
      <c r="H21" s="576"/>
    </row>
    <row r="22" spans="1:12">
      <c r="A22" s="576"/>
      <c r="B22" s="576"/>
      <c r="C22" s="576"/>
      <c r="D22" s="576"/>
      <c r="E22" s="576"/>
      <c r="F22" s="576"/>
      <c r="G22" s="576"/>
      <c r="H22" s="576"/>
    </row>
    <row r="23" spans="1:12">
      <c r="A23" t="s">
        <v>434</v>
      </c>
    </row>
    <row r="24" spans="1:12">
      <c r="A24" t="s">
        <v>435</v>
      </c>
    </row>
    <row r="25" spans="1:12">
      <c r="A25" t="s">
        <v>436</v>
      </c>
      <c r="D25" s="213"/>
    </row>
    <row r="26" spans="1:12">
      <c r="A26" t="s">
        <v>437</v>
      </c>
    </row>
  </sheetData>
  <mergeCells count="8">
    <mergeCell ref="A13:A14"/>
    <mergeCell ref="B13:E13"/>
    <mergeCell ref="F13:H13"/>
    <mergeCell ref="A3:H3"/>
    <mergeCell ref="A4:H4"/>
    <mergeCell ref="A7:A8"/>
    <mergeCell ref="B7:E7"/>
    <mergeCell ref="F7:H7"/>
  </mergeCells>
  <phoneticPr fontId="2" type="noConversion"/>
  <printOptions horizontalCentered="1"/>
  <pageMargins left="0.59055118110236215" right="0.59055118110236215" top="0.59055118110236215" bottom="0.98425196850393704" header="0" footer="0"/>
  <pageSetup paperSize="7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86"/>
  <sheetViews>
    <sheetView showGridLines="0" view="pageBreakPreview" zoomScaleNormal="70" zoomScaleSheetLayoutView="100" workbookViewId="0">
      <selection activeCell="G16" sqref="G16"/>
    </sheetView>
  </sheetViews>
  <sheetFormatPr defaultRowHeight="13.5"/>
  <cols>
    <col min="1" max="1" width="8.77734375" customWidth="1"/>
    <col min="2" max="2" width="6.33203125" customWidth="1"/>
    <col min="3" max="3" width="7.109375" customWidth="1"/>
    <col min="4" max="4" width="6.33203125" customWidth="1"/>
    <col min="5" max="5" width="7.109375" customWidth="1"/>
    <col min="6" max="6" width="9.77734375" customWidth="1"/>
    <col min="7" max="7" width="7.77734375" customWidth="1"/>
    <col min="8" max="8" width="7.88671875" customWidth="1"/>
    <col min="9" max="9" width="6.109375" customWidth="1"/>
    <col min="10" max="10" width="6.44140625" style="50" customWidth="1"/>
    <col min="11" max="11" width="5.33203125" customWidth="1"/>
    <col min="12" max="12" width="5.88671875" customWidth="1"/>
    <col min="13" max="13" width="5.5546875" customWidth="1"/>
    <col min="14" max="14" width="7.33203125" customWidth="1"/>
    <col min="15" max="15" width="4.5546875" customWidth="1"/>
    <col min="16" max="16" width="6" customWidth="1"/>
    <col min="17" max="17" width="4.5546875" customWidth="1"/>
    <col min="18" max="19" width="5.77734375" customWidth="1"/>
    <col min="20" max="20" width="10" customWidth="1"/>
    <col min="21" max="21" width="6.88671875" customWidth="1"/>
    <col min="22" max="22" width="6.5546875" customWidth="1"/>
    <col min="23" max="23" width="5.88671875" customWidth="1"/>
    <col min="24" max="24" width="6.6640625" customWidth="1"/>
    <col min="25" max="25" width="6.5546875" customWidth="1"/>
    <col min="26" max="26" width="8.33203125" customWidth="1"/>
    <col min="27" max="27" width="6" customWidth="1"/>
    <col min="28" max="28" width="5.6640625" customWidth="1"/>
    <col min="29" max="29" width="6.77734375" customWidth="1"/>
    <col min="30" max="30" width="7.109375" customWidth="1"/>
    <col min="31" max="31" width="8.21875" customWidth="1"/>
    <col min="32" max="32" width="9.109375" customWidth="1"/>
    <col min="33" max="33" width="4.88671875" customWidth="1"/>
    <col min="34" max="34" width="6.44140625" customWidth="1"/>
    <col min="35" max="35" width="6" customWidth="1"/>
    <col min="36" max="36" width="9.109375" customWidth="1"/>
    <col min="37" max="37" width="5.33203125" customWidth="1"/>
    <col min="38" max="38" width="5.5546875" customWidth="1"/>
    <col min="39" max="39" width="12.21875" customWidth="1"/>
  </cols>
  <sheetData>
    <row r="1" spans="1:40" ht="12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381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381"/>
    </row>
    <row r="2" spans="1:40" ht="12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</row>
    <row r="3" spans="1:40" ht="20.100000000000001" customHeight="1">
      <c r="A3" s="637" t="s">
        <v>382</v>
      </c>
      <c r="B3" s="637"/>
      <c r="C3" s="637"/>
      <c r="D3" s="637"/>
      <c r="E3" s="637"/>
      <c r="F3" s="637"/>
      <c r="G3" s="637"/>
      <c r="H3" s="637"/>
      <c r="I3" s="637"/>
      <c r="J3" s="637" t="s">
        <v>383</v>
      </c>
      <c r="K3" s="637"/>
      <c r="L3" s="637"/>
      <c r="M3" s="637"/>
      <c r="N3" s="637"/>
      <c r="O3" s="637"/>
      <c r="P3" s="637"/>
      <c r="Q3" s="637"/>
      <c r="R3" s="637"/>
      <c r="S3" s="637"/>
      <c r="T3" s="637"/>
      <c r="U3" s="637" t="s">
        <v>384</v>
      </c>
      <c r="V3" s="637"/>
      <c r="W3" s="637"/>
      <c r="X3" s="637"/>
      <c r="Y3" s="637"/>
      <c r="Z3" s="637"/>
      <c r="AA3" s="637"/>
      <c r="AB3" s="637"/>
      <c r="AC3" s="637"/>
      <c r="AD3" s="637"/>
      <c r="AE3" s="637" t="s">
        <v>523</v>
      </c>
      <c r="AF3" s="637"/>
      <c r="AG3" s="637"/>
      <c r="AH3" s="637"/>
      <c r="AI3" s="637"/>
      <c r="AJ3" s="637"/>
      <c r="AK3" s="637"/>
      <c r="AL3" s="637"/>
      <c r="AM3" s="637"/>
    </row>
    <row r="4" spans="1:40" ht="1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</row>
    <row r="5" spans="1:40" ht="1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</row>
    <row r="6" spans="1:40" ht="15" customHeight="1" thickBot="1">
      <c r="A6" s="11" t="s">
        <v>381</v>
      </c>
      <c r="B6" s="174"/>
      <c r="C6" s="174"/>
      <c r="D6" s="174"/>
      <c r="E6" s="174"/>
      <c r="F6" s="174"/>
      <c r="G6" s="174"/>
      <c r="H6" s="174"/>
      <c r="I6" s="12"/>
      <c r="J6" s="11"/>
      <c r="K6" s="174"/>
      <c r="L6" s="174"/>
      <c r="M6" s="174"/>
      <c r="N6" s="174"/>
      <c r="O6" s="174"/>
      <c r="P6" s="174"/>
      <c r="Q6" s="174"/>
      <c r="R6" s="174"/>
      <c r="S6" s="174"/>
      <c r="T6" s="370" t="s">
        <v>502</v>
      </c>
      <c r="U6" s="11" t="s">
        <v>381</v>
      </c>
      <c r="V6" s="174"/>
      <c r="W6" s="174"/>
      <c r="X6" s="174"/>
      <c r="Y6" s="174"/>
      <c r="Z6" s="174"/>
      <c r="AA6" s="174"/>
      <c r="AB6" s="174"/>
      <c r="AC6" s="12"/>
      <c r="AD6" s="11"/>
      <c r="AE6" s="174"/>
      <c r="AF6" s="174"/>
      <c r="AG6" s="174"/>
      <c r="AH6" s="174"/>
      <c r="AI6" s="174"/>
      <c r="AJ6" s="174"/>
      <c r="AK6" s="174"/>
      <c r="AL6" s="174"/>
      <c r="AM6" s="370" t="s">
        <v>503</v>
      </c>
    </row>
    <row r="7" spans="1:40" ht="18" customHeight="1">
      <c r="A7" s="667" t="s">
        <v>182</v>
      </c>
      <c r="B7" s="678" t="s">
        <v>504</v>
      </c>
      <c r="C7" s="667"/>
      <c r="D7" s="681" t="s">
        <v>264</v>
      </c>
      <c r="E7" s="667"/>
      <c r="F7" s="382" t="s">
        <v>5</v>
      </c>
      <c r="G7" s="287" t="s">
        <v>505</v>
      </c>
      <c r="H7" s="287" t="s">
        <v>506</v>
      </c>
      <c r="I7" s="383" t="s">
        <v>6</v>
      </c>
      <c r="J7" s="657" t="s">
        <v>507</v>
      </c>
      <c r="K7" s="657"/>
      <c r="L7" s="657"/>
      <c r="M7" s="657"/>
      <c r="N7" s="657"/>
      <c r="O7" s="657"/>
      <c r="P7" s="657"/>
      <c r="Q7" s="657"/>
      <c r="R7" s="657"/>
      <c r="S7" s="658"/>
      <c r="T7" s="645" t="s">
        <v>27</v>
      </c>
      <c r="U7" s="667" t="s">
        <v>190</v>
      </c>
      <c r="V7" s="663" t="s">
        <v>508</v>
      </c>
      <c r="W7" s="657"/>
      <c r="X7" s="657"/>
      <c r="Y7" s="657"/>
      <c r="Z7" s="657"/>
      <c r="AA7" s="657"/>
      <c r="AB7" s="657"/>
      <c r="AC7" s="657"/>
      <c r="AD7" s="651" t="s">
        <v>509</v>
      </c>
      <c r="AE7" s="651"/>
      <c r="AF7" s="651"/>
      <c r="AG7" s="651"/>
      <c r="AH7" s="651"/>
      <c r="AI7" s="651"/>
      <c r="AJ7" s="651"/>
      <c r="AK7" s="651"/>
      <c r="AL7" s="652"/>
      <c r="AM7" s="645" t="s">
        <v>27</v>
      </c>
    </row>
    <row r="8" spans="1:40" ht="17.25" customHeight="1">
      <c r="A8" s="674"/>
      <c r="B8" s="670" t="s">
        <v>413</v>
      </c>
      <c r="C8" s="639"/>
      <c r="D8" s="638" t="s">
        <v>414</v>
      </c>
      <c r="E8" s="639"/>
      <c r="F8" s="384" t="s">
        <v>180</v>
      </c>
      <c r="G8" s="385" t="s">
        <v>181</v>
      </c>
      <c r="H8" s="385" t="s">
        <v>181</v>
      </c>
      <c r="I8" s="386" t="s">
        <v>163</v>
      </c>
      <c r="J8" s="671" t="s">
        <v>52</v>
      </c>
      <c r="K8" s="672"/>
      <c r="L8" s="672"/>
      <c r="M8" s="672"/>
      <c r="N8" s="672"/>
      <c r="O8" s="673"/>
      <c r="P8" s="648" t="s">
        <v>53</v>
      </c>
      <c r="Q8" s="649"/>
      <c r="R8" s="649"/>
      <c r="S8" s="659"/>
      <c r="T8" s="646"/>
      <c r="U8" s="668"/>
      <c r="V8" s="648" t="s">
        <v>510</v>
      </c>
      <c r="W8" s="649"/>
      <c r="X8" s="649"/>
      <c r="Y8" s="649"/>
      <c r="Z8" s="649"/>
      <c r="AA8" s="649"/>
      <c r="AB8" s="649"/>
      <c r="AC8" s="649"/>
      <c r="AD8" s="655" t="s">
        <v>511</v>
      </c>
      <c r="AE8" s="655"/>
      <c r="AF8" s="655"/>
      <c r="AG8" s="655"/>
      <c r="AH8" s="655"/>
      <c r="AI8" s="655"/>
      <c r="AJ8" s="655"/>
      <c r="AK8" s="655"/>
      <c r="AL8" s="656"/>
      <c r="AM8" s="646"/>
    </row>
    <row r="9" spans="1:40" ht="20.25" customHeight="1">
      <c r="A9" s="674"/>
      <c r="B9" s="351" t="s">
        <v>7</v>
      </c>
      <c r="C9" s="351" t="s">
        <v>263</v>
      </c>
      <c r="D9" s="351" t="s">
        <v>8</v>
      </c>
      <c r="E9" s="351" t="s">
        <v>265</v>
      </c>
      <c r="F9" s="676" t="s">
        <v>142</v>
      </c>
      <c r="G9" s="640" t="s">
        <v>143</v>
      </c>
      <c r="H9" s="640" t="s">
        <v>144</v>
      </c>
      <c r="I9" s="653" t="s">
        <v>145</v>
      </c>
      <c r="J9" s="650" t="s">
        <v>42</v>
      </c>
      <c r="K9" s="679"/>
      <c r="L9" s="679"/>
      <c r="M9" s="679"/>
      <c r="N9" s="679"/>
      <c r="O9" s="680"/>
      <c r="P9" s="642" t="s">
        <v>512</v>
      </c>
      <c r="Q9" s="643"/>
      <c r="R9" s="643"/>
      <c r="S9" s="644"/>
      <c r="T9" s="646"/>
      <c r="U9" s="668"/>
      <c r="V9" s="660" t="s">
        <v>513</v>
      </c>
      <c r="W9" s="650"/>
      <c r="X9" s="650"/>
      <c r="Y9" s="650"/>
      <c r="Z9" s="661"/>
      <c r="AA9" s="662" t="s">
        <v>514</v>
      </c>
      <c r="AB9" s="655"/>
      <c r="AC9" s="655"/>
      <c r="AD9" s="655"/>
      <c r="AE9" s="650" t="s">
        <v>515</v>
      </c>
      <c r="AF9" s="650"/>
      <c r="AG9" s="650"/>
      <c r="AH9" s="650"/>
      <c r="AI9" s="650"/>
      <c r="AJ9" s="650"/>
      <c r="AK9" s="650"/>
      <c r="AL9" s="650"/>
      <c r="AM9" s="646"/>
    </row>
    <row r="10" spans="1:40" ht="17.25" customHeight="1">
      <c r="A10" s="674"/>
      <c r="B10" s="387" t="s">
        <v>516</v>
      </c>
      <c r="C10" s="289"/>
      <c r="D10" s="289" t="s">
        <v>517</v>
      </c>
      <c r="E10" s="289"/>
      <c r="F10" s="676"/>
      <c r="G10" s="640"/>
      <c r="H10" s="640"/>
      <c r="I10" s="653"/>
      <c r="J10" s="352" t="s">
        <v>10</v>
      </c>
      <c r="K10" s="159" t="s">
        <v>12</v>
      </c>
      <c r="L10" s="159" t="s">
        <v>14</v>
      </c>
      <c r="M10" s="159" t="s">
        <v>499</v>
      </c>
      <c r="N10" s="159" t="s">
        <v>17</v>
      </c>
      <c r="O10" s="159" t="s">
        <v>46</v>
      </c>
      <c r="P10" s="159" t="s">
        <v>10</v>
      </c>
      <c r="Q10" s="159" t="s">
        <v>18</v>
      </c>
      <c r="R10" s="159" t="s">
        <v>19</v>
      </c>
      <c r="S10" s="159" t="s">
        <v>20</v>
      </c>
      <c r="T10" s="646"/>
      <c r="U10" s="668"/>
      <c r="V10" s="388" t="s">
        <v>188</v>
      </c>
      <c r="W10" s="388" t="s">
        <v>185</v>
      </c>
      <c r="X10" s="388" t="s">
        <v>19</v>
      </c>
      <c r="Y10" s="388" t="s">
        <v>20</v>
      </c>
      <c r="Z10" s="388" t="s">
        <v>17</v>
      </c>
      <c r="AA10" s="388" t="s">
        <v>10</v>
      </c>
      <c r="AB10" s="388" t="s">
        <v>18</v>
      </c>
      <c r="AC10" s="388" t="s">
        <v>19</v>
      </c>
      <c r="AD10" s="403" t="s">
        <v>20</v>
      </c>
      <c r="AE10" s="389" t="s">
        <v>54</v>
      </c>
      <c r="AF10" s="388" t="s">
        <v>55</v>
      </c>
      <c r="AG10" s="388" t="s">
        <v>18</v>
      </c>
      <c r="AH10" s="388" t="s">
        <v>19</v>
      </c>
      <c r="AI10" s="388" t="s">
        <v>20</v>
      </c>
      <c r="AJ10" s="388" t="s">
        <v>17</v>
      </c>
      <c r="AK10" s="388" t="s">
        <v>378</v>
      </c>
      <c r="AL10" s="388" t="s">
        <v>46</v>
      </c>
      <c r="AM10" s="646"/>
    </row>
    <row r="11" spans="1:40" ht="17.25" customHeight="1" thickBot="1">
      <c r="A11" s="675"/>
      <c r="B11" s="390" t="s">
        <v>183</v>
      </c>
      <c r="C11" s="391" t="s">
        <v>184</v>
      </c>
      <c r="D11" s="392" t="s">
        <v>9</v>
      </c>
      <c r="E11" s="393" t="s">
        <v>184</v>
      </c>
      <c r="F11" s="677"/>
      <c r="G11" s="641"/>
      <c r="H11" s="641"/>
      <c r="I11" s="654"/>
      <c r="J11" s="353" t="s">
        <v>11</v>
      </c>
      <c r="K11" s="394" t="s">
        <v>13</v>
      </c>
      <c r="L11" s="395" t="s">
        <v>15</v>
      </c>
      <c r="M11" s="395" t="s">
        <v>16</v>
      </c>
      <c r="N11" s="395" t="s">
        <v>56</v>
      </c>
      <c r="O11" s="395" t="s">
        <v>45</v>
      </c>
      <c r="P11" s="395" t="s">
        <v>11</v>
      </c>
      <c r="Q11" s="395" t="s">
        <v>13</v>
      </c>
      <c r="R11" s="395" t="s">
        <v>15</v>
      </c>
      <c r="S11" s="395" t="s">
        <v>16</v>
      </c>
      <c r="T11" s="647"/>
      <c r="U11" s="669"/>
      <c r="V11" s="395" t="s">
        <v>11</v>
      </c>
      <c r="W11" s="395" t="s">
        <v>57</v>
      </c>
      <c r="X11" s="395" t="s">
        <v>179</v>
      </c>
      <c r="Y11" s="395" t="s">
        <v>186</v>
      </c>
      <c r="Z11" s="395" t="s">
        <v>56</v>
      </c>
      <c r="AA11" s="395" t="s">
        <v>187</v>
      </c>
      <c r="AB11" s="395" t="s">
        <v>57</v>
      </c>
      <c r="AC11" s="395" t="s">
        <v>179</v>
      </c>
      <c r="AD11" s="404" t="s">
        <v>58</v>
      </c>
      <c r="AE11" s="353" t="s">
        <v>189</v>
      </c>
      <c r="AF11" s="395" t="s">
        <v>59</v>
      </c>
      <c r="AG11" s="395" t="s">
        <v>57</v>
      </c>
      <c r="AH11" s="395" t="s">
        <v>15</v>
      </c>
      <c r="AI11" s="395" t="s">
        <v>58</v>
      </c>
      <c r="AJ11" s="396" t="s">
        <v>56</v>
      </c>
      <c r="AK11" s="396" t="s">
        <v>379</v>
      </c>
      <c r="AL11" s="395" t="s">
        <v>45</v>
      </c>
      <c r="AM11" s="647"/>
    </row>
    <row r="12" spans="1:40" s="191" customFormat="1" ht="41.45" customHeight="1">
      <c r="A12" s="107" t="s">
        <v>73</v>
      </c>
      <c r="B12" s="72">
        <v>940.43000000000006</v>
      </c>
      <c r="C12" s="73">
        <v>837617</v>
      </c>
      <c r="D12" s="74">
        <v>940.43000000000006</v>
      </c>
      <c r="E12" s="73">
        <v>827906</v>
      </c>
      <c r="F12" s="99">
        <v>98.840639576321877</v>
      </c>
      <c r="G12" s="75">
        <v>6257.7000000000007</v>
      </c>
      <c r="H12" s="76">
        <v>6257.6</v>
      </c>
      <c r="I12" s="97">
        <v>99.998401968774459</v>
      </c>
      <c r="J12" s="75">
        <v>7042.5</v>
      </c>
      <c r="K12" s="75">
        <v>414.2</v>
      </c>
      <c r="L12" s="75">
        <v>1395.9</v>
      </c>
      <c r="M12" s="75">
        <v>5198.3999999999996</v>
      </c>
      <c r="N12" s="75">
        <v>33.4</v>
      </c>
      <c r="O12" s="75">
        <v>0.5</v>
      </c>
      <c r="P12" s="75">
        <v>991.6</v>
      </c>
      <c r="Q12" s="75">
        <v>87.300000000000011</v>
      </c>
      <c r="R12" s="75">
        <v>229.10000000000002</v>
      </c>
      <c r="S12" s="75">
        <v>675.5</v>
      </c>
      <c r="T12" s="108" t="s">
        <v>73</v>
      </c>
      <c r="U12" s="107" t="s">
        <v>73</v>
      </c>
      <c r="V12" s="82">
        <v>4333.1000000000004</v>
      </c>
      <c r="W12" s="83">
        <v>313</v>
      </c>
      <c r="X12" s="83">
        <v>1151.3</v>
      </c>
      <c r="Y12" s="83">
        <v>2835.4</v>
      </c>
      <c r="Z12" s="83">
        <v>33.4</v>
      </c>
      <c r="AA12" s="84">
        <v>1612.3</v>
      </c>
      <c r="AB12" s="83">
        <v>0.1</v>
      </c>
      <c r="AC12" s="83">
        <v>5.3</v>
      </c>
      <c r="AD12" s="83">
        <v>1606.9</v>
      </c>
      <c r="AE12" s="200">
        <v>0.4</v>
      </c>
      <c r="AF12" s="83">
        <v>105.1</v>
      </c>
      <c r="AG12" s="83">
        <v>13.8</v>
      </c>
      <c r="AH12" s="83">
        <v>10.5</v>
      </c>
      <c r="AI12" s="83">
        <v>80.699999999999989</v>
      </c>
      <c r="AJ12" s="277" t="s">
        <v>0</v>
      </c>
      <c r="AK12" s="272">
        <v>0.5</v>
      </c>
      <c r="AL12" s="208" t="s">
        <v>43</v>
      </c>
      <c r="AM12" s="108" t="s">
        <v>73</v>
      </c>
    </row>
    <row r="13" spans="1:40" s="174" customFormat="1" ht="41.45" customHeight="1">
      <c r="A13" s="106" t="s">
        <v>518</v>
      </c>
      <c r="B13" s="77">
        <v>153.44999999999999</v>
      </c>
      <c r="C13" s="78">
        <v>679301</v>
      </c>
      <c r="D13" s="79">
        <v>153.44999999999999</v>
      </c>
      <c r="E13" s="78">
        <v>672904</v>
      </c>
      <c r="F13" s="95">
        <v>99.058296690274275</v>
      </c>
      <c r="G13" s="80">
        <v>3780.8</v>
      </c>
      <c r="H13" s="81">
        <v>3781.1</v>
      </c>
      <c r="I13" s="98">
        <v>100.0079348286077</v>
      </c>
      <c r="J13" s="80">
        <v>4565.6000000000004</v>
      </c>
      <c r="K13" s="80">
        <v>236.7</v>
      </c>
      <c r="L13" s="80">
        <v>460</v>
      </c>
      <c r="M13" s="80">
        <v>3860.5</v>
      </c>
      <c r="N13" s="80">
        <v>8.1999999999999993</v>
      </c>
      <c r="O13" s="80">
        <v>0.2</v>
      </c>
      <c r="P13" s="80">
        <v>781.7</v>
      </c>
      <c r="Q13" s="80">
        <v>68.7</v>
      </c>
      <c r="R13" s="80">
        <v>208.8</v>
      </c>
      <c r="S13" s="80">
        <v>504.5</v>
      </c>
      <c r="T13" s="349" t="s">
        <v>501</v>
      </c>
      <c r="U13" s="348" t="s">
        <v>519</v>
      </c>
      <c r="V13" s="86">
        <v>2467.6999999999998</v>
      </c>
      <c r="W13" s="87">
        <v>160.30000000000001</v>
      </c>
      <c r="X13" s="87">
        <v>242.3</v>
      </c>
      <c r="Y13" s="87">
        <v>2056.9</v>
      </c>
      <c r="Z13" s="87">
        <v>8.1999999999999993</v>
      </c>
      <c r="AA13" s="88">
        <v>1242.3</v>
      </c>
      <c r="AB13" s="87" t="s">
        <v>440</v>
      </c>
      <c r="AC13" s="87">
        <v>4</v>
      </c>
      <c r="AD13" s="87">
        <v>1238.3</v>
      </c>
      <c r="AE13" s="276">
        <v>0.4</v>
      </c>
      <c r="AF13" s="87">
        <v>73.5</v>
      </c>
      <c r="AG13" s="87">
        <v>7.7</v>
      </c>
      <c r="AH13" s="87">
        <v>5.2</v>
      </c>
      <c r="AI13" s="87">
        <v>60.8</v>
      </c>
      <c r="AJ13" s="278" t="s">
        <v>0</v>
      </c>
      <c r="AK13" s="273">
        <v>0.1</v>
      </c>
      <c r="AL13" s="207" t="s">
        <v>43</v>
      </c>
      <c r="AM13" s="113" t="s">
        <v>74</v>
      </c>
    </row>
    <row r="14" spans="1:40" s="174" customFormat="1" ht="41.45" customHeight="1">
      <c r="A14" s="106" t="s">
        <v>520</v>
      </c>
      <c r="B14" s="77">
        <v>786.98</v>
      </c>
      <c r="C14" s="78">
        <v>158316</v>
      </c>
      <c r="D14" s="79">
        <v>786.98</v>
      </c>
      <c r="E14" s="78">
        <v>155002</v>
      </c>
      <c r="F14" s="95">
        <v>97.9</v>
      </c>
      <c r="G14" s="80">
        <v>2476.9</v>
      </c>
      <c r="H14" s="81">
        <v>2476.5</v>
      </c>
      <c r="I14" s="98">
        <v>99.983850781218493</v>
      </c>
      <c r="J14" s="80">
        <v>2476.9</v>
      </c>
      <c r="K14" s="80">
        <v>177.5</v>
      </c>
      <c r="L14" s="80">
        <v>935.9</v>
      </c>
      <c r="M14" s="80">
        <v>1337.9</v>
      </c>
      <c r="N14" s="80">
        <v>25.2</v>
      </c>
      <c r="O14" s="80">
        <v>0.3</v>
      </c>
      <c r="P14" s="80">
        <v>209.9</v>
      </c>
      <c r="Q14" s="80">
        <v>18.600000000000001</v>
      </c>
      <c r="R14" s="80">
        <v>20.3</v>
      </c>
      <c r="S14" s="80">
        <v>171</v>
      </c>
      <c r="T14" s="349" t="s">
        <v>500</v>
      </c>
      <c r="U14" s="348" t="s">
        <v>520</v>
      </c>
      <c r="V14" s="86">
        <v>1865.4</v>
      </c>
      <c r="W14" s="87">
        <v>152.69999999999999</v>
      </c>
      <c r="X14" s="87">
        <v>909</v>
      </c>
      <c r="Y14" s="87">
        <v>778.5</v>
      </c>
      <c r="Z14" s="87">
        <v>25.2</v>
      </c>
      <c r="AA14" s="88">
        <v>370</v>
      </c>
      <c r="AB14" s="87">
        <v>0.1</v>
      </c>
      <c r="AC14" s="87">
        <v>1.3</v>
      </c>
      <c r="AD14" s="87">
        <v>368.6</v>
      </c>
      <c r="AE14" s="276" t="s">
        <v>440</v>
      </c>
      <c r="AF14" s="87">
        <v>31.6</v>
      </c>
      <c r="AG14" s="87">
        <v>6.1</v>
      </c>
      <c r="AH14" s="87">
        <v>5.3</v>
      </c>
      <c r="AI14" s="87">
        <v>19.899999999999999</v>
      </c>
      <c r="AJ14" s="278" t="s">
        <v>0</v>
      </c>
      <c r="AK14" s="273">
        <v>0.4</v>
      </c>
      <c r="AL14" s="207" t="s">
        <v>43</v>
      </c>
      <c r="AM14" s="113" t="s">
        <v>75</v>
      </c>
    </row>
    <row r="15" spans="1:40" s="191" customFormat="1" ht="41.45" customHeight="1">
      <c r="A15" s="117" t="s">
        <v>62</v>
      </c>
      <c r="B15" s="72">
        <v>940.29</v>
      </c>
      <c r="C15" s="73">
        <v>841982</v>
      </c>
      <c r="D15" s="74">
        <v>940.29</v>
      </c>
      <c r="E15" s="73">
        <v>841982</v>
      </c>
      <c r="F15" s="99">
        <v>100</v>
      </c>
      <c r="G15" s="75">
        <v>4609.9000000000005</v>
      </c>
      <c r="H15" s="76">
        <v>4605.6000000000013</v>
      </c>
      <c r="I15" s="97">
        <v>99.90672248855725</v>
      </c>
      <c r="J15" s="75">
        <v>4609.9000000000005</v>
      </c>
      <c r="K15" s="75">
        <v>434.59999999999997</v>
      </c>
      <c r="L15" s="75">
        <v>874.2</v>
      </c>
      <c r="M15" s="75">
        <v>3185.2</v>
      </c>
      <c r="N15" s="75">
        <v>98.5</v>
      </c>
      <c r="O15" s="75">
        <v>17.399999999999999</v>
      </c>
      <c r="P15" s="75">
        <v>1163.6999999999998</v>
      </c>
      <c r="Q15" s="75">
        <v>69.2</v>
      </c>
      <c r="R15" s="75">
        <v>289.7</v>
      </c>
      <c r="S15" s="75">
        <v>804.8</v>
      </c>
      <c r="T15" s="125" t="s">
        <v>64</v>
      </c>
      <c r="U15" s="126" t="s">
        <v>64</v>
      </c>
      <c r="V15" s="82">
        <v>1035.9000000000001</v>
      </c>
      <c r="W15" s="83">
        <v>333.2</v>
      </c>
      <c r="X15" s="83">
        <v>522</v>
      </c>
      <c r="Y15" s="83">
        <v>129.30000000000001</v>
      </c>
      <c r="Z15" s="83">
        <v>51.4</v>
      </c>
      <c r="AA15" s="84">
        <v>2042.2</v>
      </c>
      <c r="AB15" s="83">
        <v>0.3</v>
      </c>
      <c r="AC15" s="83">
        <v>12</v>
      </c>
      <c r="AD15" s="83">
        <v>2029.9</v>
      </c>
      <c r="AE15" s="200">
        <v>13.1</v>
      </c>
      <c r="AF15" s="83">
        <v>355</v>
      </c>
      <c r="AG15" s="83">
        <v>31.9</v>
      </c>
      <c r="AH15" s="83">
        <v>50.5</v>
      </c>
      <c r="AI15" s="83">
        <v>221.2</v>
      </c>
      <c r="AJ15" s="85">
        <v>47.1</v>
      </c>
      <c r="AK15" s="274">
        <v>17.399999999999999</v>
      </c>
      <c r="AL15" s="207" t="s">
        <v>0</v>
      </c>
      <c r="AM15" s="125" t="s">
        <v>64</v>
      </c>
    </row>
    <row r="16" spans="1:40" s="191" customFormat="1" ht="41.45" customHeight="1">
      <c r="A16" s="117" t="s">
        <v>133</v>
      </c>
      <c r="B16" s="72">
        <v>940.3</v>
      </c>
      <c r="C16" s="73">
        <v>842960</v>
      </c>
      <c r="D16" s="74">
        <v>940.3</v>
      </c>
      <c r="E16" s="73">
        <v>842960</v>
      </c>
      <c r="F16" s="99">
        <v>100</v>
      </c>
      <c r="G16" s="75">
        <v>12551.321567123288</v>
      </c>
      <c r="H16" s="76">
        <v>12551.321567123288</v>
      </c>
      <c r="I16" s="97">
        <v>100</v>
      </c>
      <c r="J16" s="75">
        <v>12551.321567123288</v>
      </c>
      <c r="K16" s="75">
        <v>657.11547945205496</v>
      </c>
      <c r="L16" s="75">
        <v>1407.1100136986302</v>
      </c>
      <c r="M16" s="75">
        <v>10449.294816438358</v>
      </c>
      <c r="N16" s="75">
        <v>7.9</v>
      </c>
      <c r="O16" s="75">
        <v>29.019178082191782</v>
      </c>
      <c r="P16" s="75">
        <v>989.39999999999986</v>
      </c>
      <c r="Q16" s="75">
        <v>77.199999999999989</v>
      </c>
      <c r="R16" s="75">
        <v>255.7</v>
      </c>
      <c r="S16" s="75">
        <v>656.49999999999989</v>
      </c>
      <c r="T16" s="125" t="s">
        <v>132</v>
      </c>
      <c r="U16" s="126" t="s">
        <v>132</v>
      </c>
      <c r="V16" s="82">
        <v>3450.9</v>
      </c>
      <c r="W16" s="83">
        <v>522.70000000000005</v>
      </c>
      <c r="X16" s="83">
        <v>1014.3000000000001</v>
      </c>
      <c r="Y16" s="83">
        <v>1906</v>
      </c>
      <c r="Z16" s="83">
        <v>7.9</v>
      </c>
      <c r="AA16" s="84">
        <v>8015.6407452054791</v>
      </c>
      <c r="AB16" s="83">
        <v>1.2894520547945207</v>
      </c>
      <c r="AC16" s="83">
        <v>129.11823287671237</v>
      </c>
      <c r="AD16" s="83">
        <v>7883.9701589041097</v>
      </c>
      <c r="AE16" s="279">
        <v>0.38356164383561642</v>
      </c>
      <c r="AF16" s="200">
        <v>95.38082191780822</v>
      </c>
      <c r="AG16" s="83">
        <v>55.926027397260277</v>
      </c>
      <c r="AH16" s="83">
        <v>7.9917808219178079</v>
      </c>
      <c r="AI16" s="83">
        <v>2.8246575342465752</v>
      </c>
      <c r="AJ16" s="208" t="s">
        <v>43</v>
      </c>
      <c r="AK16" s="275">
        <v>29.019178082191782</v>
      </c>
      <c r="AL16" s="207" t="s">
        <v>0</v>
      </c>
      <c r="AM16" s="198" t="s">
        <v>132</v>
      </c>
      <c r="AN16" s="126"/>
    </row>
    <row r="17" spans="1:50" s="192" customFormat="1" ht="41.45" customHeight="1">
      <c r="A17" s="117" t="s">
        <v>235</v>
      </c>
      <c r="B17" s="72">
        <v>940.3</v>
      </c>
      <c r="C17" s="73">
        <v>846949</v>
      </c>
      <c r="D17" s="74">
        <v>940.3</v>
      </c>
      <c r="E17" s="73">
        <v>846949</v>
      </c>
      <c r="F17" s="99">
        <v>100</v>
      </c>
      <c r="G17" s="75">
        <v>8824.1124064958894</v>
      </c>
      <c r="H17" s="76">
        <v>8785.9420668493149</v>
      </c>
      <c r="I17" s="97">
        <v>99.56743139832993</v>
      </c>
      <c r="J17" s="75">
        <v>8824.1124064958894</v>
      </c>
      <c r="K17" s="75">
        <v>789.09913041095888</v>
      </c>
      <c r="L17" s="75">
        <v>1464.3455208219177</v>
      </c>
      <c r="M17" s="75">
        <v>6532.497415616439</v>
      </c>
      <c r="N17" s="207">
        <v>0</v>
      </c>
      <c r="O17" s="75">
        <v>1.9668339671232875</v>
      </c>
      <c r="P17" s="75">
        <v>1118.0999999999999</v>
      </c>
      <c r="Q17" s="75">
        <v>125.6</v>
      </c>
      <c r="R17" s="75">
        <v>336.7</v>
      </c>
      <c r="S17" s="75">
        <v>655.8</v>
      </c>
      <c r="T17" s="125" t="s">
        <v>235</v>
      </c>
      <c r="U17" s="126" t="s">
        <v>235</v>
      </c>
      <c r="V17" s="82">
        <v>3424.1</v>
      </c>
      <c r="W17" s="83">
        <v>586.79999999999995</v>
      </c>
      <c r="X17" s="83">
        <v>1059.3</v>
      </c>
      <c r="Y17" s="83">
        <v>1778</v>
      </c>
      <c r="Z17" s="208">
        <v>0</v>
      </c>
      <c r="AA17" s="84">
        <v>3871.1233452054794</v>
      </c>
      <c r="AB17" s="83">
        <v>0.25528767123287671</v>
      </c>
      <c r="AC17" s="83">
        <v>31.79490410958903</v>
      </c>
      <c r="AD17" s="83">
        <v>3839.0731534246579</v>
      </c>
      <c r="AE17" s="279">
        <v>1.4381874082191781</v>
      </c>
      <c r="AF17" s="200">
        <v>410.78906129041098</v>
      </c>
      <c r="AG17" s="83">
        <v>76.443842739726037</v>
      </c>
      <c r="AH17" s="83">
        <v>36.550616712328768</v>
      </c>
      <c r="AI17" s="83">
        <v>259.62426219178093</v>
      </c>
      <c r="AJ17" s="207" t="s">
        <v>314</v>
      </c>
      <c r="AK17" s="275">
        <v>1.9668339671232875</v>
      </c>
      <c r="AL17" s="207" t="s">
        <v>43</v>
      </c>
      <c r="AM17" s="209" t="s">
        <v>235</v>
      </c>
      <c r="AN17" s="182"/>
    </row>
    <row r="18" spans="1:50" s="191" customFormat="1" ht="41.45" customHeight="1">
      <c r="A18" s="117" t="s">
        <v>271</v>
      </c>
      <c r="B18" s="72">
        <v>940.8</v>
      </c>
      <c r="C18" s="73">
        <v>847915</v>
      </c>
      <c r="D18" s="74">
        <v>940.8</v>
      </c>
      <c r="E18" s="73">
        <v>847915</v>
      </c>
      <c r="F18" s="99">
        <v>100</v>
      </c>
      <c r="G18" s="75">
        <v>8595.7036170849333</v>
      </c>
      <c r="H18" s="76">
        <v>8568.5577916876719</v>
      </c>
      <c r="I18" s="97">
        <v>99.68419309684775</v>
      </c>
      <c r="J18" s="75">
        <v>8595.7036170849333</v>
      </c>
      <c r="K18" s="75">
        <v>762.35526027397259</v>
      </c>
      <c r="L18" s="75">
        <v>1424.2758423726029</v>
      </c>
      <c r="M18" s="75">
        <v>6381.9266890410954</v>
      </c>
      <c r="N18" s="207">
        <v>0</v>
      </c>
      <c r="O18" s="75">
        <v>25.282355616438355</v>
      </c>
      <c r="P18" s="75">
        <v>1124.4000000000001</v>
      </c>
      <c r="Q18" s="75">
        <v>118.8</v>
      </c>
      <c r="R18" s="75">
        <v>372.80000000000007</v>
      </c>
      <c r="S18" s="75">
        <v>632.80000000000007</v>
      </c>
      <c r="T18" s="125" t="s">
        <v>260</v>
      </c>
      <c r="U18" s="126" t="s">
        <v>260</v>
      </c>
      <c r="V18" s="82">
        <v>3440.2</v>
      </c>
      <c r="W18" s="83">
        <v>565.4</v>
      </c>
      <c r="X18" s="83">
        <v>934</v>
      </c>
      <c r="Y18" s="83">
        <v>1940.8</v>
      </c>
      <c r="Z18" s="208">
        <v>0</v>
      </c>
      <c r="AA18" s="84">
        <v>3578</v>
      </c>
      <c r="AB18" s="83">
        <v>0.9</v>
      </c>
      <c r="AC18" s="83">
        <v>73.900000000000006</v>
      </c>
      <c r="AD18" s="83">
        <v>3503.2</v>
      </c>
      <c r="AE18" s="279">
        <v>1.1726594027397261</v>
      </c>
      <c r="AF18" s="200">
        <v>451.93095768219172</v>
      </c>
      <c r="AG18" s="83">
        <v>77.255260273972624</v>
      </c>
      <c r="AH18" s="83">
        <v>43.575842372602743</v>
      </c>
      <c r="AI18" s="83">
        <v>305.12668904109586</v>
      </c>
      <c r="AJ18" s="207" t="s">
        <v>314</v>
      </c>
      <c r="AK18" s="275">
        <v>25.282355616438355</v>
      </c>
      <c r="AL18" s="207" t="s">
        <v>43</v>
      </c>
      <c r="AM18" s="209" t="s">
        <v>260</v>
      </c>
      <c r="AN18" s="126"/>
    </row>
    <row r="19" spans="1:50" s="191" customFormat="1" ht="41.45" customHeight="1">
      <c r="A19" s="117" t="s">
        <v>316</v>
      </c>
      <c r="B19" s="72">
        <v>940.91</v>
      </c>
      <c r="C19" s="73">
        <v>851328</v>
      </c>
      <c r="D19" s="74">
        <v>940.91</v>
      </c>
      <c r="E19" s="73">
        <v>851328</v>
      </c>
      <c r="F19" s="99">
        <v>100</v>
      </c>
      <c r="G19" s="75">
        <v>8403.9315000000006</v>
      </c>
      <c r="H19" s="76">
        <v>8380.4</v>
      </c>
      <c r="I19" s="97">
        <v>99.719994147977047</v>
      </c>
      <c r="J19" s="75">
        <v>8403.9315000000006</v>
      </c>
      <c r="K19" s="75">
        <v>571</v>
      </c>
      <c r="L19" s="75">
        <v>1374</v>
      </c>
      <c r="M19" s="75">
        <v>6435.4</v>
      </c>
      <c r="N19" s="207">
        <v>0</v>
      </c>
      <c r="O19" s="75">
        <v>23.5</v>
      </c>
      <c r="P19" s="75">
        <v>1083</v>
      </c>
      <c r="Q19" s="75">
        <v>56.3</v>
      </c>
      <c r="R19" s="75">
        <v>330.09999999999997</v>
      </c>
      <c r="S19" s="75">
        <v>696.6</v>
      </c>
      <c r="T19" s="125" t="s">
        <v>316</v>
      </c>
      <c r="U19" s="126" t="s">
        <v>316</v>
      </c>
      <c r="V19" s="82">
        <v>3505.7</v>
      </c>
      <c r="W19" s="83">
        <v>434.8</v>
      </c>
      <c r="X19" s="83">
        <v>964.5</v>
      </c>
      <c r="Y19" s="83">
        <v>2106.4</v>
      </c>
      <c r="Z19" s="208">
        <v>0</v>
      </c>
      <c r="AA19" s="84">
        <v>3331.7</v>
      </c>
      <c r="AB19" s="83" t="s">
        <v>440</v>
      </c>
      <c r="AC19" s="83">
        <v>31.4</v>
      </c>
      <c r="AD19" s="83">
        <v>3300.2999999999997</v>
      </c>
      <c r="AE19" s="279">
        <v>1.3315000000000001</v>
      </c>
      <c r="AF19" s="200">
        <v>482.2</v>
      </c>
      <c r="AG19" s="83">
        <v>79.900000000000006</v>
      </c>
      <c r="AH19" s="83">
        <v>48</v>
      </c>
      <c r="AI19" s="83">
        <v>332.1</v>
      </c>
      <c r="AJ19" s="207" t="s">
        <v>0</v>
      </c>
      <c r="AK19" s="275">
        <v>23.5</v>
      </c>
      <c r="AL19" s="207" t="s">
        <v>0</v>
      </c>
      <c r="AM19" s="209" t="s">
        <v>316</v>
      </c>
      <c r="AN19" s="126"/>
    </row>
    <row r="20" spans="1:50" s="254" customFormat="1" ht="41.45" customHeight="1">
      <c r="A20" s="117" t="s">
        <v>377</v>
      </c>
      <c r="B20" s="72">
        <v>940.91</v>
      </c>
      <c r="C20" s="73">
        <v>853714</v>
      </c>
      <c r="D20" s="74">
        <v>940.91</v>
      </c>
      <c r="E20" s="73">
        <v>853714</v>
      </c>
      <c r="F20" s="99">
        <v>100</v>
      </c>
      <c r="G20" s="75">
        <v>8124.5</v>
      </c>
      <c r="H20" s="76">
        <v>8093.8</v>
      </c>
      <c r="I20" s="97">
        <v>99.622130592651857</v>
      </c>
      <c r="J20" s="75">
        <v>8124.5000000000009</v>
      </c>
      <c r="K20" s="75">
        <v>497.4</v>
      </c>
      <c r="L20" s="75">
        <v>1452.1000000000001</v>
      </c>
      <c r="M20" s="75">
        <v>6144.3</v>
      </c>
      <c r="N20" s="207">
        <v>0</v>
      </c>
      <c r="O20" s="75">
        <v>30</v>
      </c>
      <c r="P20" s="75">
        <v>986</v>
      </c>
      <c r="Q20" s="75">
        <v>66.099999999999994</v>
      </c>
      <c r="R20" s="75">
        <v>372.7</v>
      </c>
      <c r="S20" s="75">
        <v>547.20000000000005</v>
      </c>
      <c r="T20" s="125" t="s">
        <v>377</v>
      </c>
      <c r="U20" s="126" t="s">
        <v>377</v>
      </c>
      <c r="V20" s="82">
        <v>3323.5</v>
      </c>
      <c r="W20" s="83">
        <v>348.9</v>
      </c>
      <c r="X20" s="83">
        <v>1021</v>
      </c>
      <c r="Y20" s="83">
        <v>1953.6</v>
      </c>
      <c r="Z20" s="208">
        <v>0</v>
      </c>
      <c r="AA20" s="84">
        <v>3281.2000000000003</v>
      </c>
      <c r="AB20" s="83" t="s">
        <v>431</v>
      </c>
      <c r="AC20" s="83">
        <v>10.4</v>
      </c>
      <c r="AD20" s="83">
        <v>3270.8</v>
      </c>
      <c r="AE20" s="279">
        <v>0.7</v>
      </c>
      <c r="AF20" s="200">
        <v>533.1</v>
      </c>
      <c r="AG20" s="83">
        <v>82.4</v>
      </c>
      <c r="AH20" s="83">
        <v>48</v>
      </c>
      <c r="AI20" s="83">
        <v>372.7</v>
      </c>
      <c r="AJ20" s="207" t="s">
        <v>0</v>
      </c>
      <c r="AK20" s="275">
        <v>30</v>
      </c>
      <c r="AL20" s="207" t="s">
        <v>0</v>
      </c>
      <c r="AM20" s="209" t="s">
        <v>377</v>
      </c>
      <c r="AN20" s="253"/>
    </row>
    <row r="21" spans="1:50" s="192" customFormat="1" ht="41.45" customHeight="1">
      <c r="A21" s="117" t="s">
        <v>390</v>
      </c>
      <c r="B21" s="72">
        <v>940.8</v>
      </c>
      <c r="C21" s="73">
        <v>857527</v>
      </c>
      <c r="D21" s="74">
        <v>940.8</v>
      </c>
      <c r="E21" s="73">
        <v>857527</v>
      </c>
      <c r="F21" s="99">
        <f>E21/C21*100</f>
        <v>100</v>
      </c>
      <c r="G21" s="75">
        <f>J21</f>
        <v>7278.07</v>
      </c>
      <c r="H21" s="76">
        <f>SUM(K21:N21)</f>
        <v>7088.369999999999</v>
      </c>
      <c r="I21" s="97">
        <f>H21/G21*100</f>
        <v>97.393539770845834</v>
      </c>
      <c r="J21" s="75">
        <f>SUM(P21,V21,AA21,AF21,AE21)</f>
        <v>7278.07</v>
      </c>
      <c r="K21" s="75">
        <f>SUM(Q21,W21,AB21,AG21)</f>
        <v>429.3</v>
      </c>
      <c r="L21" s="75">
        <f>SUM(R21,X21,AC21,AH21)</f>
        <v>1516.44</v>
      </c>
      <c r="M21" s="75">
        <f>SUM(S21,Y21,AD21,AI21)</f>
        <v>5142.6299999999992</v>
      </c>
      <c r="N21" s="207">
        <f>SUM(Z21,AJ21)</f>
        <v>0</v>
      </c>
      <c r="O21" s="75">
        <f>AK21</f>
        <v>11.8</v>
      </c>
      <c r="P21" s="75">
        <f>SUM(Q21:S21)</f>
        <v>899.6</v>
      </c>
      <c r="Q21" s="75">
        <v>67.5</v>
      </c>
      <c r="R21" s="75">
        <v>409</v>
      </c>
      <c r="S21" s="75">
        <v>423.1</v>
      </c>
      <c r="T21" s="125" t="s">
        <v>389</v>
      </c>
      <c r="U21" s="126" t="s">
        <v>389</v>
      </c>
      <c r="V21" s="82">
        <v>3512.3</v>
      </c>
      <c r="W21" s="83">
        <v>304.2</v>
      </c>
      <c r="X21" s="83">
        <v>1090.5</v>
      </c>
      <c r="Y21" s="83">
        <v>1942.9</v>
      </c>
      <c r="Z21" s="208" t="s">
        <v>431</v>
      </c>
      <c r="AA21" s="84">
        <f>SUM(AB21:AD21)</f>
        <v>2753.27</v>
      </c>
      <c r="AB21" s="83" t="s">
        <v>431</v>
      </c>
      <c r="AC21" s="83">
        <v>9.0399999999999991</v>
      </c>
      <c r="AD21" s="83">
        <v>2744.23</v>
      </c>
      <c r="AE21" s="279">
        <v>0.5</v>
      </c>
      <c r="AF21" s="200">
        <v>112.4</v>
      </c>
      <c r="AG21" s="83">
        <v>57.6</v>
      </c>
      <c r="AH21" s="83">
        <v>7.9</v>
      </c>
      <c r="AI21" s="83">
        <v>32.4</v>
      </c>
      <c r="AJ21" s="207" t="s">
        <v>431</v>
      </c>
      <c r="AK21" s="275">
        <v>11.8</v>
      </c>
      <c r="AL21" s="207" t="s">
        <v>43</v>
      </c>
      <c r="AM21" s="209" t="s">
        <v>389</v>
      </c>
      <c r="AN21" s="182"/>
    </row>
    <row r="22" spans="1:50" s="14" customFormat="1" ht="7.5" customHeight="1" thickBot="1">
      <c r="A22" s="320"/>
      <c r="B22" s="354"/>
      <c r="C22" s="355"/>
      <c r="D22" s="356"/>
      <c r="E22" s="355"/>
      <c r="F22" s="397"/>
      <c r="G22" s="357"/>
      <c r="H22" s="398"/>
      <c r="I22" s="399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8"/>
      <c r="U22" s="359"/>
      <c r="V22" s="360"/>
      <c r="W22" s="361"/>
      <c r="X22" s="361"/>
      <c r="Y22" s="361"/>
      <c r="Z22" s="361"/>
      <c r="AA22" s="362"/>
      <c r="AB22" s="361"/>
      <c r="AC22" s="361"/>
      <c r="AD22" s="361"/>
      <c r="AE22" s="363"/>
      <c r="AF22" s="361"/>
      <c r="AG22" s="361"/>
      <c r="AH22" s="361"/>
      <c r="AI22" s="361"/>
      <c r="AJ22" s="364"/>
      <c r="AK22" s="364"/>
      <c r="AL22" s="365"/>
      <c r="AM22" s="366"/>
    </row>
    <row r="23" spans="1:50" s="14" customFormat="1" ht="12.95" customHeight="1">
      <c r="A23" s="11" t="s">
        <v>72</v>
      </c>
      <c r="B23" s="367"/>
      <c r="C23" s="368"/>
      <c r="D23" s="367"/>
      <c r="E23" s="368"/>
      <c r="F23" s="400"/>
      <c r="G23" s="369"/>
      <c r="H23" s="401"/>
      <c r="I23" s="402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70" t="s">
        <v>521</v>
      </c>
      <c r="U23" s="11" t="s">
        <v>72</v>
      </c>
      <c r="V23" s="371"/>
      <c r="W23" s="372"/>
      <c r="X23" s="372"/>
      <c r="Y23" s="372"/>
      <c r="Z23" s="372"/>
      <c r="AA23" s="373"/>
      <c r="AB23" s="372"/>
      <c r="AC23" s="372"/>
      <c r="AD23" s="372"/>
      <c r="AE23" s="374"/>
      <c r="AF23" s="372"/>
      <c r="AG23" s="372"/>
      <c r="AH23" s="372"/>
      <c r="AI23" s="372"/>
      <c r="AJ23" s="375"/>
      <c r="AK23" s="375"/>
      <c r="AL23" s="374"/>
      <c r="AM23" s="370" t="s">
        <v>522</v>
      </c>
    </row>
    <row r="24" spans="1:50" s="14" customFormat="1" ht="12.95" customHeight="1">
      <c r="A24" s="664" t="s">
        <v>415</v>
      </c>
      <c r="B24" s="664"/>
      <c r="C24" s="664"/>
      <c r="D24" s="664"/>
      <c r="E24" s="664"/>
      <c r="F24" s="664"/>
      <c r="G24" s="664"/>
      <c r="H24" s="664"/>
      <c r="I24" s="402"/>
      <c r="J24" s="369"/>
      <c r="K24" s="665" t="s">
        <v>416</v>
      </c>
      <c r="L24" s="665"/>
      <c r="M24" s="665"/>
      <c r="N24" s="665"/>
      <c r="O24" s="665"/>
      <c r="P24" s="665"/>
      <c r="Q24" s="665"/>
      <c r="R24" s="665"/>
      <c r="S24" s="665"/>
      <c r="T24" s="665"/>
      <c r="U24" s="376"/>
      <c r="V24" s="371"/>
      <c r="W24" s="372"/>
      <c r="X24" s="372"/>
      <c r="Y24" s="372"/>
      <c r="Z24" s="372"/>
      <c r="AA24" s="373"/>
      <c r="AB24" s="372"/>
      <c r="AC24" s="372"/>
      <c r="AD24" s="372"/>
      <c r="AE24" s="374"/>
      <c r="AF24" s="372"/>
      <c r="AG24" s="372"/>
      <c r="AH24" s="372"/>
      <c r="AI24" s="372"/>
      <c r="AJ24" s="375"/>
      <c r="AK24" s="375"/>
      <c r="AL24" s="374"/>
      <c r="AM24" s="377"/>
    </row>
    <row r="25" spans="1:50" s="50" customFormat="1" ht="12.95" customHeight="1">
      <c r="A25" s="11"/>
      <c r="B25" s="378"/>
      <c r="C25" s="378"/>
      <c r="D25" s="378"/>
      <c r="E25" s="378"/>
      <c r="F25" s="378"/>
      <c r="G25" s="379"/>
      <c r="H25" s="379"/>
      <c r="I25" s="12"/>
      <c r="J25" s="11"/>
      <c r="K25" s="380"/>
      <c r="L25" s="380"/>
      <c r="M25" s="380"/>
      <c r="N25" s="174"/>
      <c r="O25" s="174"/>
      <c r="P25" s="174"/>
      <c r="Q25" s="174"/>
      <c r="R25" s="174"/>
      <c r="S25" s="174"/>
      <c r="T25" s="370" t="s">
        <v>417</v>
      </c>
      <c r="U25" s="11"/>
      <c r="V25" s="378"/>
      <c r="W25" s="378"/>
      <c r="X25" s="378"/>
      <c r="Y25" s="378"/>
      <c r="Z25" s="378"/>
      <c r="AA25" s="379"/>
      <c r="AB25" s="379"/>
      <c r="AC25" s="12"/>
      <c r="AD25" s="11"/>
      <c r="AE25" s="379"/>
      <c r="AF25" s="378"/>
      <c r="AG25" s="379"/>
      <c r="AH25" s="174"/>
      <c r="AI25" s="174"/>
      <c r="AJ25" s="174"/>
      <c r="AK25" s="174"/>
      <c r="AL25" s="174"/>
      <c r="AM25" s="370"/>
    </row>
    <row r="26" spans="1:50" s="50" customFormat="1" ht="14.1" customHeight="1">
      <c r="A26" s="71"/>
      <c r="B26" s="109"/>
      <c r="C26" s="109"/>
      <c r="D26" s="109"/>
      <c r="E26" s="109"/>
      <c r="F26" s="109"/>
      <c r="G26" s="110"/>
      <c r="H26" s="110"/>
      <c r="I26" s="48"/>
      <c r="J26" s="71"/>
      <c r="K26" s="105"/>
      <c r="L26" s="105"/>
      <c r="M26" s="105"/>
      <c r="T26" s="134"/>
      <c r="U26" s="71"/>
      <c r="V26" s="109"/>
      <c r="W26" s="109"/>
      <c r="X26" s="109"/>
      <c r="Y26" s="109"/>
      <c r="Z26" s="109"/>
      <c r="AA26" s="110"/>
      <c r="AB26" s="110"/>
      <c r="AC26" s="48"/>
      <c r="AD26" s="71"/>
      <c r="AE26" s="110"/>
      <c r="AF26" s="109"/>
      <c r="AG26" s="110"/>
      <c r="AM26" s="134"/>
    </row>
    <row r="27" spans="1:50" s="50" customFormat="1">
      <c r="J27" s="104"/>
      <c r="K27" s="105"/>
      <c r="L27" s="105"/>
      <c r="M27" s="105"/>
    </row>
    <row r="28" spans="1:50" s="149" customFormat="1"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</row>
    <row r="29" spans="1:50">
      <c r="A29" s="149"/>
      <c r="B29" s="149"/>
      <c r="C29" s="149"/>
      <c r="D29" s="149"/>
      <c r="E29" s="149"/>
      <c r="F29" s="149"/>
      <c r="G29" s="149"/>
      <c r="H29" s="149"/>
      <c r="I29" s="149"/>
      <c r="J29" s="151"/>
      <c r="K29" s="150"/>
      <c r="L29" s="150"/>
      <c r="M29" s="150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</row>
    <row r="30" spans="1:50" s="148" customFormat="1" ht="26.1" customHeight="1">
      <c r="A30" s="666" t="s">
        <v>245</v>
      </c>
      <c r="B30" s="666"/>
      <c r="C30" s="666"/>
      <c r="D30" s="666"/>
      <c r="E30" s="666"/>
      <c r="F30" s="666"/>
      <c r="G30" s="666"/>
      <c r="H30" s="666"/>
      <c r="I30" s="666"/>
      <c r="J30" s="666"/>
      <c r="K30" s="666"/>
      <c r="L30" s="666"/>
      <c r="M30" s="666"/>
      <c r="N30" s="666"/>
      <c r="O30" s="666"/>
      <c r="P30" s="666"/>
      <c r="Q30" s="666"/>
      <c r="R30" s="143"/>
      <c r="S30" s="143"/>
      <c r="T30" s="144"/>
      <c r="U30" s="143"/>
      <c r="V30" s="143"/>
      <c r="W30" s="143"/>
      <c r="X30" s="143"/>
      <c r="Y30" s="153"/>
      <c r="Z30" s="154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6"/>
      <c r="AM30" s="146"/>
      <c r="AN30" s="146"/>
      <c r="AO30" s="146"/>
      <c r="AP30" s="147"/>
      <c r="AQ30" s="147"/>
      <c r="AR30" s="146"/>
      <c r="AS30" s="146"/>
      <c r="AT30" s="146"/>
      <c r="AU30" s="146"/>
      <c r="AV30" s="146"/>
      <c r="AW30" s="146"/>
      <c r="AX30" s="155"/>
    </row>
    <row r="31" spans="1:50" s="149" customFormat="1">
      <c r="A31" s="199" t="s">
        <v>274</v>
      </c>
      <c r="F31" s="156"/>
      <c r="G31" s="156"/>
      <c r="H31" s="156"/>
      <c r="I31" s="156"/>
      <c r="AE31" s="149">
        <v>2016</v>
      </c>
    </row>
    <row r="32" spans="1:50" s="149" customFormat="1">
      <c r="F32" s="156"/>
      <c r="G32" s="156"/>
      <c r="H32" s="156"/>
      <c r="I32" s="156"/>
      <c r="AE32" s="202" t="s">
        <v>247</v>
      </c>
      <c r="AF32" s="202" t="s">
        <v>248</v>
      </c>
      <c r="AG32" s="202" t="s">
        <v>249</v>
      </c>
      <c r="AH32" s="202"/>
      <c r="AI32" s="202" t="s">
        <v>250</v>
      </c>
      <c r="AJ32" s="202"/>
      <c r="AK32" s="202"/>
      <c r="AL32" s="202"/>
      <c r="AM32" s="202"/>
      <c r="AN32" s="202" t="s">
        <v>251</v>
      </c>
    </row>
    <row r="33" spans="1:40" s="149" customFormat="1">
      <c r="A33" s="666" t="s">
        <v>256</v>
      </c>
      <c r="B33" s="666"/>
      <c r="C33" s="666"/>
      <c r="D33" s="666"/>
      <c r="E33" s="666"/>
      <c r="F33" s="666"/>
      <c r="G33" s="666"/>
      <c r="H33" s="666"/>
      <c r="I33" s="666"/>
      <c r="J33" s="666"/>
      <c r="K33" s="666"/>
      <c r="L33" s="666"/>
      <c r="M33" s="666"/>
      <c r="N33" s="666"/>
      <c r="O33" s="666"/>
      <c r="P33" s="666"/>
      <c r="Q33" s="666"/>
      <c r="AE33" s="202"/>
      <c r="AF33" s="202"/>
      <c r="AG33" s="202" t="s">
        <v>252</v>
      </c>
      <c r="AH33" s="203" t="s">
        <v>253</v>
      </c>
      <c r="AI33" s="202" t="s">
        <v>19</v>
      </c>
      <c r="AJ33" s="202" t="s">
        <v>18</v>
      </c>
      <c r="AK33" s="202"/>
      <c r="AL33" s="202" t="s">
        <v>20</v>
      </c>
      <c r="AM33" s="202" t="s">
        <v>254</v>
      </c>
      <c r="AN33" s="202"/>
    </row>
    <row r="34" spans="1:40" s="149" customFormat="1" ht="13.5" customHeight="1">
      <c r="A34" s="201" t="s">
        <v>273</v>
      </c>
      <c r="AE34" s="202" t="s">
        <v>246</v>
      </c>
      <c r="AF34" s="202" t="s">
        <v>255</v>
      </c>
      <c r="AG34" s="204">
        <v>524.93840399999999</v>
      </c>
      <c r="AH34" s="204">
        <v>149938.00737100001</v>
      </c>
      <c r="AI34" s="204">
        <v>13340.975100000001</v>
      </c>
      <c r="AJ34" s="204">
        <v>27902.002600000003</v>
      </c>
      <c r="AK34" s="204"/>
      <c r="AL34" s="204">
        <v>94762.855700000044</v>
      </c>
      <c r="AM34" s="204">
        <v>13739.217977000002</v>
      </c>
      <c r="AN34" s="204">
        <v>717.89439799999991</v>
      </c>
    </row>
    <row r="35" spans="1:40" s="50" customFormat="1">
      <c r="AE35" s="202"/>
      <c r="AF35" s="202"/>
      <c r="AG35" s="205">
        <v>1.4381874082191781</v>
      </c>
      <c r="AH35" s="205">
        <v>410.78906129041098</v>
      </c>
      <c r="AI35" s="205">
        <v>36.550616712328768</v>
      </c>
      <c r="AJ35" s="205">
        <v>76.443842739726037</v>
      </c>
      <c r="AK35" s="205"/>
      <c r="AL35" s="205">
        <v>259.62426219178093</v>
      </c>
      <c r="AM35" s="205">
        <v>37.641693087671236</v>
      </c>
      <c r="AN35" s="205">
        <v>1.9668339671232875</v>
      </c>
    </row>
    <row r="36" spans="1:40">
      <c r="A36" s="89" t="s">
        <v>267</v>
      </c>
    </row>
    <row r="37" spans="1:40">
      <c r="A37" s="222" t="s">
        <v>268</v>
      </c>
      <c r="AE37">
        <v>2017</v>
      </c>
    </row>
    <row r="38" spans="1:40">
      <c r="AE38" s="202" t="s">
        <v>247</v>
      </c>
      <c r="AF38" s="202" t="s">
        <v>248</v>
      </c>
      <c r="AG38" s="202" t="s">
        <v>249</v>
      </c>
      <c r="AH38" s="202"/>
      <c r="AI38" s="202" t="s">
        <v>250</v>
      </c>
      <c r="AJ38" s="202"/>
      <c r="AK38" s="202"/>
      <c r="AL38" s="202"/>
      <c r="AM38" s="202"/>
      <c r="AN38" s="202" t="s">
        <v>251</v>
      </c>
    </row>
    <row r="39" spans="1:40">
      <c r="AE39" s="202"/>
      <c r="AF39" s="202"/>
      <c r="AG39" s="202" t="s">
        <v>252</v>
      </c>
      <c r="AH39" s="225" t="s">
        <v>272</v>
      </c>
      <c r="AI39" s="202" t="s">
        <v>19</v>
      </c>
      <c r="AJ39" s="202" t="s">
        <v>18</v>
      </c>
      <c r="AK39" s="202"/>
      <c r="AL39" s="202" t="s">
        <v>20</v>
      </c>
      <c r="AM39" s="202" t="s">
        <v>254</v>
      </c>
      <c r="AN39" s="202"/>
    </row>
    <row r="40" spans="1:40">
      <c r="AE40" s="202" t="s">
        <v>246</v>
      </c>
      <c r="AF40" s="202" t="s">
        <v>255</v>
      </c>
      <c r="AG40" s="204">
        <v>417.56493800000004</v>
      </c>
      <c r="AH40" s="204">
        <v>161500.74045199997</v>
      </c>
      <c r="AI40" s="204">
        <v>12454.13</v>
      </c>
      <c r="AJ40" s="204">
        <v>28198.170000000006</v>
      </c>
      <c r="AK40" s="204"/>
      <c r="AL40" s="204">
        <v>111371.24149999999</v>
      </c>
      <c r="AM40" s="204">
        <v>9228.0597999999991</v>
      </c>
      <c r="AN40" s="204">
        <v>666.70408999999995</v>
      </c>
    </row>
    <row r="41" spans="1:40">
      <c r="AE41" s="202"/>
      <c r="AF41" s="202"/>
      <c r="AG41" s="205">
        <f>AG40/365</f>
        <v>1.1440135287671234</v>
      </c>
      <c r="AH41" s="205">
        <f>AH40/365</f>
        <v>442.46778206027386</v>
      </c>
      <c r="AI41" s="205">
        <f t="shared" ref="AI41:AN41" si="0">AI40/365</f>
        <v>34.120904109589041</v>
      </c>
      <c r="AJ41" s="205">
        <f t="shared" si="0"/>
        <v>77.255260273972624</v>
      </c>
      <c r="AK41" s="205"/>
      <c r="AL41" s="205">
        <f t="shared" si="0"/>
        <v>305.12668904109586</v>
      </c>
      <c r="AM41" s="205">
        <f t="shared" si="0"/>
        <v>25.282355616438355</v>
      </c>
      <c r="AN41" s="205">
        <f t="shared" si="0"/>
        <v>1.8265865479452053</v>
      </c>
    </row>
    <row r="86" spans="6:6">
      <c r="F86" s="232" t="s">
        <v>313</v>
      </c>
    </row>
  </sheetData>
  <mergeCells count="32">
    <mergeCell ref="V7:AC7"/>
    <mergeCell ref="A24:H24"/>
    <mergeCell ref="K24:T24"/>
    <mergeCell ref="A33:Q33"/>
    <mergeCell ref="J3:T3"/>
    <mergeCell ref="U7:U11"/>
    <mergeCell ref="A30:Q30"/>
    <mergeCell ref="A3:I3"/>
    <mergeCell ref="T7:T11"/>
    <mergeCell ref="B8:C8"/>
    <mergeCell ref="J8:O8"/>
    <mergeCell ref="A7:A11"/>
    <mergeCell ref="F9:F11"/>
    <mergeCell ref="B7:C7"/>
    <mergeCell ref="J9:O9"/>
    <mergeCell ref="D7:E7"/>
    <mergeCell ref="AE3:AM3"/>
    <mergeCell ref="U3:AD3"/>
    <mergeCell ref="D8:E8"/>
    <mergeCell ref="G9:G11"/>
    <mergeCell ref="H9:H11"/>
    <mergeCell ref="P9:S9"/>
    <mergeCell ref="AM7:AM11"/>
    <mergeCell ref="V8:AC8"/>
    <mergeCell ref="AE9:AL9"/>
    <mergeCell ref="AD7:AL7"/>
    <mergeCell ref="I9:I11"/>
    <mergeCell ref="AD8:AL8"/>
    <mergeCell ref="J7:S7"/>
    <mergeCell ref="P8:S8"/>
    <mergeCell ref="V9:Z9"/>
    <mergeCell ref="AA9:AD9"/>
  </mergeCells>
  <phoneticPr fontId="2" type="noConversion"/>
  <hyperlinks>
    <hyperlink ref="A31" r:id="rId1"/>
    <hyperlink ref="A34" r:id="rId2"/>
    <hyperlink ref="A37" r:id="rId3"/>
  </hyperlinks>
  <printOptions horizontalCentered="1"/>
  <pageMargins left="0.59055118110236215" right="0.59055118110236215" top="0.59055118110236215" bottom="0.98425196850393704" header="0" footer="0"/>
  <pageSetup paperSize="7" orientation="portrait" r:id="rId4"/>
  <headerFooter alignWithMargins="0"/>
  <colBreaks count="3" manualBreakCount="3">
    <brk id="9" max="1048575" man="1"/>
    <brk id="20" max="1048575" man="1"/>
    <brk id="30" max="20" man="1"/>
  </colBreaks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9"/>
  <sheetViews>
    <sheetView view="pageBreakPreview" topLeftCell="A22" zoomScale="130" zoomScaleNormal="100" zoomScaleSheetLayoutView="130" workbookViewId="0">
      <selection activeCell="A12" sqref="A12:XFD21"/>
    </sheetView>
  </sheetViews>
  <sheetFormatPr defaultRowHeight="13.5"/>
  <cols>
    <col min="1" max="1" width="9.5546875" customWidth="1"/>
    <col min="2" max="3" width="7" customWidth="1"/>
    <col min="4" max="9" width="7.109375" customWidth="1"/>
  </cols>
  <sheetData>
    <row r="1" spans="1:9" ht="12" customHeight="1">
      <c r="A1" s="168"/>
      <c r="B1" s="168"/>
      <c r="C1" s="168"/>
      <c r="D1" s="168"/>
      <c r="E1" s="168"/>
      <c r="F1" s="168"/>
      <c r="G1" s="168"/>
      <c r="H1" s="168"/>
      <c r="I1" s="168"/>
    </row>
    <row r="2" spans="1:9" ht="12" customHeight="1">
      <c r="A2" s="168"/>
      <c r="B2" s="168"/>
      <c r="C2" s="168"/>
      <c r="D2" s="168"/>
      <c r="E2" s="168"/>
      <c r="F2" s="168"/>
      <c r="G2" s="168"/>
      <c r="H2" s="168"/>
      <c r="I2" s="168"/>
    </row>
    <row r="3" spans="1:9" ht="20.100000000000001" customHeight="1">
      <c r="A3" s="579" t="s">
        <v>384</v>
      </c>
      <c r="B3" s="579"/>
      <c r="C3" s="579"/>
      <c r="D3" s="579"/>
      <c r="E3" s="579"/>
      <c r="F3" s="579"/>
      <c r="G3" s="579"/>
      <c r="H3" s="579"/>
      <c r="I3" s="579"/>
    </row>
    <row r="4" spans="1:9" ht="20.100000000000001" customHeight="1">
      <c r="A4" s="682" t="s">
        <v>307</v>
      </c>
      <c r="B4" s="682"/>
      <c r="C4" s="682"/>
      <c r="D4" s="682"/>
      <c r="E4" s="682"/>
      <c r="F4" s="682"/>
      <c r="G4" s="682"/>
      <c r="H4" s="682"/>
      <c r="I4" s="682"/>
    </row>
    <row r="5" spans="1:9" ht="9.9499999999999993" customHeight="1">
      <c r="A5" s="168"/>
      <c r="B5" s="168"/>
      <c r="C5" s="168"/>
      <c r="D5" s="168"/>
      <c r="E5" s="168"/>
      <c r="F5" s="168"/>
      <c r="G5" s="168"/>
      <c r="H5" s="168"/>
      <c r="I5" s="168"/>
    </row>
    <row r="6" spans="1:9" ht="15" customHeight="1" thickBot="1">
      <c r="A6" s="2" t="s">
        <v>381</v>
      </c>
      <c r="B6" s="2"/>
      <c r="C6" s="168"/>
      <c r="D6" s="168"/>
      <c r="E6" s="168"/>
      <c r="F6" s="168"/>
      <c r="G6" s="168"/>
      <c r="H6" s="168"/>
      <c r="I6" s="142" t="s">
        <v>601</v>
      </c>
    </row>
    <row r="7" spans="1:9" ht="20.100000000000001" customHeight="1">
      <c r="A7" s="587" t="s">
        <v>602</v>
      </c>
      <c r="B7" s="550"/>
      <c r="C7" s="685" t="s">
        <v>603</v>
      </c>
      <c r="D7" s="685"/>
      <c r="E7" s="685"/>
      <c r="F7" s="685"/>
      <c r="G7" s="685"/>
      <c r="H7" s="685"/>
      <c r="I7" s="685"/>
    </row>
    <row r="8" spans="1:9" ht="8.1" customHeight="1">
      <c r="A8" s="683"/>
      <c r="B8" s="686" t="s">
        <v>306</v>
      </c>
      <c r="C8" s="687"/>
      <c r="D8" s="686" t="s">
        <v>604</v>
      </c>
      <c r="E8" s="689"/>
      <c r="F8" s="689"/>
      <c r="G8" s="689"/>
      <c r="H8" s="689"/>
      <c r="I8" s="689"/>
    </row>
    <row r="9" spans="1:9" ht="8.1" customHeight="1">
      <c r="A9" s="683"/>
      <c r="B9" s="688"/>
      <c r="C9" s="683"/>
      <c r="D9" s="690"/>
      <c r="E9" s="691"/>
      <c r="F9" s="691"/>
      <c r="G9" s="691"/>
      <c r="H9" s="691"/>
      <c r="I9" s="691"/>
    </row>
    <row r="10" spans="1:9" ht="15.95" customHeight="1">
      <c r="A10" s="683"/>
      <c r="B10" s="688"/>
      <c r="C10" s="683"/>
      <c r="D10" s="692" t="s">
        <v>21</v>
      </c>
      <c r="E10" s="693"/>
      <c r="F10" s="694" t="s">
        <v>305</v>
      </c>
      <c r="G10" s="695"/>
      <c r="H10" s="694" t="s">
        <v>23</v>
      </c>
      <c r="I10" s="696"/>
    </row>
    <row r="11" spans="1:9" ht="15.95" customHeight="1" thickBot="1">
      <c r="A11" s="684"/>
      <c r="B11" s="704" t="s">
        <v>304</v>
      </c>
      <c r="C11" s="705"/>
      <c r="D11" s="704" t="s">
        <v>303</v>
      </c>
      <c r="E11" s="705"/>
      <c r="F11" s="704" t="s">
        <v>302</v>
      </c>
      <c r="G11" s="705"/>
      <c r="H11" s="704" t="s">
        <v>301</v>
      </c>
      <c r="I11" s="706"/>
    </row>
    <row r="12" spans="1:9" s="89" customFormat="1" ht="17.100000000000001" customHeight="1">
      <c r="A12" s="228" t="s">
        <v>293</v>
      </c>
      <c r="B12" s="68"/>
      <c r="C12" s="166">
        <v>279</v>
      </c>
      <c r="D12" s="69"/>
      <c r="E12" s="166">
        <v>104</v>
      </c>
      <c r="F12" s="70"/>
      <c r="G12" s="166">
        <v>21</v>
      </c>
      <c r="H12" s="69"/>
      <c r="I12" s="166">
        <v>14</v>
      </c>
    </row>
    <row r="13" spans="1:9" s="168" customFormat="1" ht="17.100000000000001" customHeight="1">
      <c r="A13" s="227" t="s">
        <v>134</v>
      </c>
      <c r="B13" s="65"/>
      <c r="C13" s="167">
        <v>223</v>
      </c>
      <c r="D13" s="66"/>
      <c r="E13" s="167">
        <v>85</v>
      </c>
      <c r="F13" s="67"/>
      <c r="G13" s="167">
        <v>21</v>
      </c>
      <c r="H13" s="66"/>
      <c r="I13" s="167">
        <v>14</v>
      </c>
    </row>
    <row r="14" spans="1:9" s="168" customFormat="1" ht="17.100000000000001" customHeight="1">
      <c r="A14" s="227" t="s">
        <v>136</v>
      </c>
      <c r="B14" s="65"/>
      <c r="C14" s="167">
        <v>56</v>
      </c>
      <c r="D14" s="66"/>
      <c r="E14" s="167">
        <v>19</v>
      </c>
      <c r="F14" s="67"/>
      <c r="G14" s="165" t="s">
        <v>0</v>
      </c>
      <c r="H14" s="66"/>
      <c r="I14" s="165" t="s">
        <v>0</v>
      </c>
    </row>
    <row r="15" spans="1:9" s="89" customFormat="1" ht="17.100000000000001" customHeight="1">
      <c r="A15" s="117" t="s">
        <v>292</v>
      </c>
      <c r="B15" s="68"/>
      <c r="C15" s="166">
        <v>265</v>
      </c>
      <c r="D15" s="69"/>
      <c r="E15" s="166">
        <v>93</v>
      </c>
      <c r="F15" s="70"/>
      <c r="G15" s="166">
        <v>21</v>
      </c>
      <c r="H15" s="69"/>
      <c r="I15" s="166">
        <v>14</v>
      </c>
    </row>
    <row r="16" spans="1:9" s="89" customFormat="1" ht="17.100000000000001" customHeight="1">
      <c r="A16" s="117" t="s">
        <v>291</v>
      </c>
      <c r="B16" s="68"/>
      <c r="C16" s="166">
        <v>262</v>
      </c>
      <c r="D16" s="69"/>
      <c r="E16" s="166">
        <v>118</v>
      </c>
      <c r="F16" s="70"/>
      <c r="G16" s="166">
        <v>21</v>
      </c>
      <c r="H16" s="69"/>
      <c r="I16" s="166">
        <v>14</v>
      </c>
    </row>
    <row r="17" spans="1:9" s="193" customFormat="1" ht="17.100000000000001" customHeight="1">
      <c r="A17" s="117" t="s">
        <v>300</v>
      </c>
      <c r="B17" s="68"/>
      <c r="C17" s="166">
        <v>264</v>
      </c>
      <c r="D17" s="69"/>
      <c r="E17" s="166">
        <v>112</v>
      </c>
      <c r="F17" s="70"/>
      <c r="G17" s="166">
        <v>21</v>
      </c>
      <c r="H17" s="69"/>
      <c r="I17" s="166">
        <v>14</v>
      </c>
    </row>
    <row r="18" spans="1:9" s="193" customFormat="1" ht="17.100000000000001" customHeight="1">
      <c r="A18" s="117" t="s">
        <v>299</v>
      </c>
      <c r="B18" s="68"/>
      <c r="C18" s="166">
        <v>364</v>
      </c>
      <c r="D18" s="69"/>
      <c r="E18" s="166">
        <v>100</v>
      </c>
      <c r="F18" s="70"/>
      <c r="G18" s="236" t="s">
        <v>310</v>
      </c>
      <c r="H18" s="69"/>
      <c r="I18" s="166">
        <v>8</v>
      </c>
    </row>
    <row r="19" spans="1:9" s="193" customFormat="1" ht="17.100000000000001" customHeight="1">
      <c r="A19" s="117" t="s">
        <v>316</v>
      </c>
      <c r="B19" s="68"/>
      <c r="C19" s="166">
        <v>264</v>
      </c>
      <c r="D19" s="69"/>
      <c r="E19" s="166">
        <v>134</v>
      </c>
      <c r="F19" s="70"/>
      <c r="G19" s="236" t="s">
        <v>0</v>
      </c>
      <c r="H19" s="69"/>
      <c r="I19" s="166">
        <v>8</v>
      </c>
    </row>
    <row r="20" spans="1:9" s="193" customFormat="1" ht="17.100000000000001" customHeight="1">
      <c r="A20" s="117" t="s">
        <v>388</v>
      </c>
      <c r="B20" s="68"/>
      <c r="C20" s="166">
        <v>278</v>
      </c>
      <c r="D20" s="69"/>
      <c r="E20" s="166">
        <v>132</v>
      </c>
      <c r="F20" s="70"/>
      <c r="G20" s="236" t="s">
        <v>0</v>
      </c>
      <c r="H20" s="69"/>
      <c r="I20" s="166">
        <v>8</v>
      </c>
    </row>
    <row r="21" spans="1:9" s="193" customFormat="1" ht="17.100000000000001" customHeight="1">
      <c r="A21" s="117" t="s">
        <v>390</v>
      </c>
      <c r="B21" s="68"/>
      <c r="C21" s="166">
        <v>278</v>
      </c>
      <c r="D21" s="69"/>
      <c r="E21" s="166">
        <v>132</v>
      </c>
      <c r="F21" s="70"/>
      <c r="G21" s="236" t="s">
        <v>0</v>
      </c>
      <c r="H21" s="69"/>
      <c r="I21" s="166">
        <v>8</v>
      </c>
    </row>
    <row r="22" spans="1:9" s="1" customFormat="1" ht="6" customHeight="1" thickBot="1">
      <c r="A22" s="551"/>
      <c r="B22" s="552"/>
      <c r="C22" s="553"/>
      <c r="D22" s="553"/>
      <c r="E22" s="553"/>
      <c r="F22" s="554"/>
      <c r="G22" s="553"/>
      <c r="H22" s="553"/>
      <c r="I22" s="553"/>
    </row>
    <row r="23" spans="1:9" s="1" customFormat="1" ht="9.75" customHeight="1">
      <c r="A23" s="11"/>
      <c r="B23" s="11"/>
      <c r="C23" s="174"/>
      <c r="D23" s="174"/>
      <c r="E23" s="174"/>
      <c r="F23" s="174"/>
      <c r="G23" s="174"/>
      <c r="H23" s="174"/>
      <c r="I23" s="12"/>
    </row>
    <row r="24" spans="1:9" s="1" customFormat="1" ht="7.5" customHeight="1" thickBot="1">
      <c r="A24" s="174"/>
      <c r="B24" s="174"/>
      <c r="C24" s="174"/>
      <c r="D24" s="174"/>
      <c r="E24" s="174"/>
      <c r="F24" s="174"/>
      <c r="G24" s="174"/>
      <c r="H24" s="174"/>
      <c r="I24" s="174"/>
    </row>
    <row r="25" spans="1:9" s="1" customFormat="1" ht="27" customHeight="1">
      <c r="A25" s="667" t="s">
        <v>605</v>
      </c>
      <c r="B25" s="657" t="s">
        <v>606</v>
      </c>
      <c r="C25" s="657"/>
      <c r="D25" s="657"/>
      <c r="E25" s="658"/>
      <c r="F25" s="663" t="s">
        <v>607</v>
      </c>
      <c r="G25" s="657"/>
      <c r="H25" s="657"/>
      <c r="I25" s="657"/>
    </row>
    <row r="26" spans="1:9" s="1" customFormat="1" ht="8.1" customHeight="1">
      <c r="A26" s="707"/>
      <c r="B26" s="701" t="s">
        <v>298</v>
      </c>
      <c r="C26" s="697" t="s">
        <v>608</v>
      </c>
      <c r="D26" s="672"/>
      <c r="E26" s="673"/>
      <c r="F26" s="701" t="s">
        <v>297</v>
      </c>
      <c r="G26" s="697" t="s">
        <v>609</v>
      </c>
      <c r="H26" s="672"/>
      <c r="I26" s="672"/>
    </row>
    <row r="27" spans="1:9" s="1" customFormat="1" ht="8.1" customHeight="1">
      <c r="A27" s="707"/>
      <c r="B27" s="702"/>
      <c r="C27" s="698"/>
      <c r="D27" s="699"/>
      <c r="E27" s="700"/>
      <c r="F27" s="702"/>
      <c r="G27" s="698"/>
      <c r="H27" s="699"/>
      <c r="I27" s="699"/>
    </row>
    <row r="28" spans="1:9" s="1" customFormat="1" ht="15.95" customHeight="1">
      <c r="A28" s="707"/>
      <c r="B28" s="555"/>
      <c r="C28" s="159" t="s">
        <v>24</v>
      </c>
      <c r="D28" s="159" t="s">
        <v>25</v>
      </c>
      <c r="E28" s="159" t="s">
        <v>296</v>
      </c>
      <c r="F28" s="288"/>
      <c r="G28" s="159" t="s">
        <v>24</v>
      </c>
      <c r="H28" s="159" t="s">
        <v>25</v>
      </c>
      <c r="I28" s="160" t="s">
        <v>295</v>
      </c>
    </row>
    <row r="29" spans="1:9" s="1" customFormat="1" ht="24" customHeight="1" thickBot="1">
      <c r="A29" s="669"/>
      <c r="B29" s="405" t="s">
        <v>60</v>
      </c>
      <c r="C29" s="405" t="s">
        <v>22</v>
      </c>
      <c r="D29" s="405" t="s">
        <v>26</v>
      </c>
      <c r="E29" s="406" t="s">
        <v>294</v>
      </c>
      <c r="F29" s="407" t="s">
        <v>60</v>
      </c>
      <c r="G29" s="405" t="s">
        <v>22</v>
      </c>
      <c r="H29" s="408" t="s">
        <v>26</v>
      </c>
      <c r="I29" s="409" t="s">
        <v>294</v>
      </c>
    </row>
    <row r="30" spans="1:9" s="89" customFormat="1" ht="17.45" customHeight="1">
      <c r="A30" s="228" t="s">
        <v>293</v>
      </c>
      <c r="B30" s="280">
        <v>120</v>
      </c>
      <c r="C30" s="281">
        <v>61</v>
      </c>
      <c r="D30" s="269" t="s">
        <v>0</v>
      </c>
      <c r="E30" s="281">
        <v>1</v>
      </c>
      <c r="F30" s="269" t="s">
        <v>0</v>
      </c>
      <c r="G30" s="269" t="s">
        <v>0</v>
      </c>
      <c r="H30" s="269" t="s">
        <v>0</v>
      </c>
      <c r="I30" s="269" t="s">
        <v>0</v>
      </c>
    </row>
    <row r="31" spans="1:9" s="168" customFormat="1" ht="17.45" customHeight="1">
      <c r="A31" s="227" t="s">
        <v>134</v>
      </c>
      <c r="B31" s="282">
        <v>104</v>
      </c>
      <c r="C31" s="283">
        <v>47</v>
      </c>
      <c r="D31" s="100" t="s">
        <v>0</v>
      </c>
      <c r="E31" s="100" t="s">
        <v>0</v>
      </c>
      <c r="F31" s="100" t="s">
        <v>0</v>
      </c>
      <c r="G31" s="100" t="s">
        <v>0</v>
      </c>
      <c r="H31" s="100" t="s">
        <v>0</v>
      </c>
      <c r="I31" s="100" t="s">
        <v>0</v>
      </c>
    </row>
    <row r="32" spans="1:9" s="168" customFormat="1" ht="17.45" customHeight="1">
      <c r="A32" s="227" t="s">
        <v>136</v>
      </c>
      <c r="B32" s="282">
        <v>16</v>
      </c>
      <c r="C32" s="283">
        <v>14</v>
      </c>
      <c r="D32" s="100" t="s">
        <v>0</v>
      </c>
      <c r="E32" s="283">
        <v>1</v>
      </c>
      <c r="F32" s="100" t="s">
        <v>0</v>
      </c>
      <c r="G32" s="100" t="s">
        <v>0</v>
      </c>
      <c r="H32" s="100" t="s">
        <v>0</v>
      </c>
      <c r="I32" s="100" t="s">
        <v>0</v>
      </c>
    </row>
    <row r="33" spans="1:17" s="89" customFormat="1" ht="17.45" customHeight="1">
      <c r="A33" s="117" t="s">
        <v>292</v>
      </c>
      <c r="B33" s="280">
        <v>169</v>
      </c>
      <c r="C33" s="281">
        <v>50</v>
      </c>
      <c r="D33" s="269" t="s">
        <v>0</v>
      </c>
      <c r="E33" s="269" t="s">
        <v>0</v>
      </c>
      <c r="F33" s="269" t="s">
        <v>0</v>
      </c>
      <c r="G33" s="269" t="s">
        <v>0</v>
      </c>
      <c r="H33" s="269" t="s">
        <v>0</v>
      </c>
      <c r="I33" s="269" t="s">
        <v>0</v>
      </c>
    </row>
    <row r="34" spans="1:17" s="89" customFormat="1" ht="17.45" customHeight="1">
      <c r="A34" s="117" t="s">
        <v>291</v>
      </c>
      <c r="B34" s="280">
        <v>84</v>
      </c>
      <c r="C34" s="281">
        <v>24</v>
      </c>
      <c r="D34" s="269" t="s">
        <v>0</v>
      </c>
      <c r="E34" s="269" t="s">
        <v>0</v>
      </c>
      <c r="F34" s="269" t="s">
        <v>0</v>
      </c>
      <c r="G34" s="269" t="s">
        <v>0</v>
      </c>
      <c r="H34" s="269" t="s">
        <v>0</v>
      </c>
      <c r="I34" s="269" t="s">
        <v>0</v>
      </c>
    </row>
    <row r="35" spans="1:17" s="193" customFormat="1" ht="17.45" customHeight="1">
      <c r="A35" s="117" t="s">
        <v>290</v>
      </c>
      <c r="B35" s="280">
        <v>84</v>
      </c>
      <c r="C35" s="281">
        <v>28</v>
      </c>
      <c r="D35" s="269" t="s">
        <v>0</v>
      </c>
      <c r="E35" s="269" t="s">
        <v>0</v>
      </c>
      <c r="F35" s="269" t="s">
        <v>0</v>
      </c>
      <c r="G35" s="269" t="s">
        <v>0</v>
      </c>
      <c r="H35" s="269" t="s">
        <v>0</v>
      </c>
      <c r="I35" s="269" t="s">
        <v>0</v>
      </c>
    </row>
    <row r="36" spans="1:17" s="193" customFormat="1" ht="17.45" customHeight="1">
      <c r="A36" s="117" t="s">
        <v>260</v>
      </c>
      <c r="B36" s="280">
        <v>188</v>
      </c>
      <c r="C36" s="281">
        <v>64</v>
      </c>
      <c r="D36" s="269" t="s">
        <v>0</v>
      </c>
      <c r="E36" s="269" t="s">
        <v>0</v>
      </c>
      <c r="F36" s="269" t="s">
        <v>0</v>
      </c>
      <c r="G36" s="269" t="s">
        <v>0</v>
      </c>
      <c r="H36" s="269" t="s">
        <v>0</v>
      </c>
      <c r="I36" s="269" t="s">
        <v>0</v>
      </c>
    </row>
    <row r="37" spans="1:17" s="193" customFormat="1" ht="17.45" customHeight="1">
      <c r="A37" s="117" t="s">
        <v>316</v>
      </c>
      <c r="B37" s="280">
        <v>188</v>
      </c>
      <c r="C37" s="281">
        <v>64</v>
      </c>
      <c r="D37" s="269" t="s">
        <v>0</v>
      </c>
      <c r="E37" s="269" t="s">
        <v>0</v>
      </c>
      <c r="F37" s="269" t="s">
        <v>0</v>
      </c>
      <c r="G37" s="269" t="s">
        <v>0</v>
      </c>
      <c r="H37" s="269" t="s">
        <v>0</v>
      </c>
      <c r="I37" s="269" t="s">
        <v>0</v>
      </c>
    </row>
    <row r="38" spans="1:17" s="193" customFormat="1" ht="17.45" customHeight="1">
      <c r="A38" s="117" t="s">
        <v>388</v>
      </c>
      <c r="B38" s="280">
        <v>193</v>
      </c>
      <c r="C38" s="281">
        <v>67</v>
      </c>
      <c r="D38" s="269" t="s">
        <v>0</v>
      </c>
      <c r="E38" s="269" t="s">
        <v>0</v>
      </c>
      <c r="F38" s="269" t="s">
        <v>0</v>
      </c>
      <c r="G38" s="269" t="s">
        <v>0</v>
      </c>
      <c r="H38" s="269" t="s">
        <v>0</v>
      </c>
      <c r="I38" s="269" t="s">
        <v>0</v>
      </c>
    </row>
    <row r="39" spans="1:17" s="193" customFormat="1" ht="17.45" customHeight="1">
      <c r="A39" s="117" t="s">
        <v>390</v>
      </c>
      <c r="B39" s="280">
        <v>196</v>
      </c>
      <c r="C39" s="281">
        <v>68</v>
      </c>
      <c r="D39" s="269" t="s">
        <v>0</v>
      </c>
      <c r="E39" s="269" t="s">
        <v>0</v>
      </c>
      <c r="F39" s="269" t="s">
        <v>0</v>
      </c>
      <c r="G39" s="269" t="s">
        <v>0</v>
      </c>
      <c r="H39" s="269" t="s">
        <v>0</v>
      </c>
      <c r="I39" s="269" t="s">
        <v>0</v>
      </c>
    </row>
    <row r="40" spans="1:17" s="1" customFormat="1" ht="5.25" customHeight="1" thickBot="1">
      <c r="A40" s="551"/>
      <c r="B40" s="556"/>
      <c r="C40" s="557"/>
      <c r="D40" s="49"/>
      <c r="E40" s="49"/>
      <c r="F40" s="49"/>
      <c r="G40" s="49"/>
      <c r="H40" s="49"/>
      <c r="I40" s="49"/>
    </row>
    <row r="41" spans="1:17" s="1" customFormat="1" ht="12.95" customHeight="1">
      <c r="A41" s="2" t="s">
        <v>289</v>
      </c>
      <c r="B41" s="174"/>
      <c r="C41" s="174"/>
      <c r="D41" s="174"/>
      <c r="E41" s="174"/>
      <c r="F41" s="174"/>
      <c r="G41" s="174"/>
      <c r="H41" s="174"/>
      <c r="I41" s="370" t="s">
        <v>610</v>
      </c>
    </row>
    <row r="42" spans="1:17" s="1" customFormat="1" ht="12.95" customHeight="1">
      <c r="A42" s="168"/>
      <c r="B42" s="174"/>
      <c r="C42" s="174"/>
      <c r="D42" s="174"/>
      <c r="E42" s="174"/>
      <c r="F42" s="174"/>
      <c r="G42" s="174"/>
      <c r="H42" s="174"/>
      <c r="I42" s="174"/>
    </row>
    <row r="43" spans="1:17" s="1" customFormat="1">
      <c r="A43" s="168" t="s">
        <v>288</v>
      </c>
      <c r="B43" s="161"/>
      <c r="C43" s="161"/>
      <c r="D43" s="162"/>
      <c r="E43" s="162"/>
      <c r="F43" s="162"/>
      <c r="G43" s="14"/>
      <c r="H43" s="14"/>
      <c r="I43" s="14"/>
    </row>
    <row r="44" spans="1:17" s="1" customFormat="1">
      <c r="A44" s="703" t="s">
        <v>287</v>
      </c>
      <c r="B44" s="703"/>
      <c r="C44" s="703"/>
      <c r="D44" s="703"/>
      <c r="E44" s="703"/>
      <c r="F44" s="703"/>
      <c r="G44" s="703"/>
      <c r="H44" s="703"/>
      <c r="I44" s="703"/>
      <c r="J44" s="703"/>
      <c r="K44" s="703"/>
      <c r="L44" s="703"/>
      <c r="M44" s="703"/>
      <c r="N44" s="703"/>
      <c r="O44" s="703"/>
      <c r="P44" s="703"/>
      <c r="Q44" s="703"/>
    </row>
    <row r="45" spans="1:17" s="1" customFormat="1">
      <c r="A45" s="199" t="s">
        <v>286</v>
      </c>
      <c r="B45" s="149"/>
      <c r="C45" s="149"/>
      <c r="D45" s="149"/>
      <c r="E45" s="149"/>
      <c r="F45" s="156"/>
      <c r="G45" s="156"/>
      <c r="H45" s="156"/>
      <c r="I45" s="156"/>
      <c r="J45" s="149"/>
      <c r="K45" s="149"/>
      <c r="L45" s="149"/>
      <c r="M45" s="149"/>
      <c r="N45" s="149"/>
      <c r="O45" s="149"/>
      <c r="P45" s="149"/>
      <c r="Q45" s="149"/>
    </row>
    <row r="48" spans="1:17">
      <c r="A48" t="s">
        <v>308</v>
      </c>
    </row>
    <row r="49" spans="1:1">
      <c r="A49" t="s">
        <v>309</v>
      </c>
    </row>
  </sheetData>
  <mergeCells count="22">
    <mergeCell ref="C26:E27"/>
    <mergeCell ref="F26:F27"/>
    <mergeCell ref="G26:I27"/>
    <mergeCell ref="A44:Q44"/>
    <mergeCell ref="B11:C11"/>
    <mergeCell ref="D11:E11"/>
    <mergeCell ref="F11:G11"/>
    <mergeCell ref="H11:I11"/>
    <mergeCell ref="A25:A29"/>
    <mergeCell ref="B25:E25"/>
    <mergeCell ref="F25:I25"/>
    <mergeCell ref="B26:B27"/>
    <mergeCell ref="A3:I3"/>
    <mergeCell ref="A4:I4"/>
    <mergeCell ref="A7:A11"/>
    <mergeCell ref="C7:I7"/>
    <mergeCell ref="B8:C9"/>
    <mergeCell ref="D8:I9"/>
    <mergeCell ref="B10:C10"/>
    <mergeCell ref="D10:E10"/>
    <mergeCell ref="F10:G10"/>
    <mergeCell ref="H10:I10"/>
  </mergeCells>
  <phoneticPr fontId="2" type="noConversion"/>
  <hyperlinks>
    <hyperlink ref="A45" r:id="rId1"/>
  </hyperlinks>
  <printOptions horizontalCentered="1"/>
  <pageMargins left="0.59055118110236215" right="0.59055118110236215" top="0.59055118110236215" bottom="0.98425196850393704" header="0" footer="0"/>
  <pageSetup paperSize="7" orientation="portrait" r:id="rId2"/>
  <headerFooter alignWithMargins="0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view="pageBreakPreview" topLeftCell="A7" zoomScaleNormal="85" zoomScaleSheetLayoutView="100" workbookViewId="0">
      <selection activeCell="A9" sqref="A9:XFD16"/>
    </sheetView>
  </sheetViews>
  <sheetFormatPr defaultRowHeight="13.5"/>
  <cols>
    <col min="1" max="1" width="9.33203125" customWidth="1"/>
    <col min="2" max="5" width="10.77734375" customWidth="1"/>
    <col min="6" max="6" width="14.6640625" customWidth="1"/>
    <col min="8" max="8" width="8.33203125" customWidth="1"/>
  </cols>
  <sheetData>
    <row r="1" spans="1:10" ht="12" customHeight="1">
      <c r="A1" s="174"/>
      <c r="B1" s="174"/>
      <c r="C1" s="174"/>
      <c r="D1" s="174"/>
      <c r="E1" s="174"/>
      <c r="F1" s="381"/>
    </row>
    <row r="2" spans="1:10" ht="12" customHeight="1">
      <c r="A2" s="174"/>
      <c r="B2" s="174"/>
      <c r="C2" s="174"/>
      <c r="D2" s="174"/>
      <c r="E2" s="174"/>
      <c r="F2" s="174"/>
    </row>
    <row r="3" spans="1:10" ht="20.100000000000001" customHeight="1">
      <c r="A3" s="637" t="s">
        <v>385</v>
      </c>
      <c r="B3" s="637"/>
      <c r="C3" s="637"/>
      <c r="D3" s="637"/>
      <c r="E3" s="637"/>
      <c r="F3" s="637"/>
    </row>
    <row r="4" spans="1:10" ht="20.100000000000001" customHeight="1">
      <c r="A4" s="708" t="s">
        <v>418</v>
      </c>
      <c r="B4" s="708"/>
      <c r="C4" s="708"/>
      <c r="D4" s="708"/>
      <c r="E4" s="708"/>
      <c r="F4" s="708"/>
    </row>
    <row r="5" spans="1:10" ht="9.9499999999999993" customHeight="1">
      <c r="A5" s="174"/>
      <c r="B5" s="174"/>
      <c r="C5" s="174"/>
      <c r="D5" s="174"/>
      <c r="E5" s="174"/>
      <c r="F5" s="174"/>
    </row>
    <row r="6" spans="1:10" ht="15" customHeight="1" thickBot="1">
      <c r="A6" s="11" t="s">
        <v>524</v>
      </c>
      <c r="B6" s="174"/>
      <c r="C6" s="174"/>
      <c r="D6" s="174"/>
      <c r="E6" s="174"/>
      <c r="F6" s="370" t="s">
        <v>525</v>
      </c>
    </row>
    <row r="7" spans="1:10" ht="30" customHeight="1">
      <c r="A7" s="667" t="s">
        <v>526</v>
      </c>
      <c r="B7" s="382" t="s">
        <v>315</v>
      </c>
      <c r="C7" s="382" t="s">
        <v>527</v>
      </c>
      <c r="D7" s="287" t="s">
        <v>528</v>
      </c>
      <c r="E7" s="382" t="s">
        <v>529</v>
      </c>
      <c r="F7" s="383" t="s">
        <v>530</v>
      </c>
    </row>
    <row r="8" spans="1:10" ht="30" customHeight="1" thickBot="1">
      <c r="A8" s="709"/>
      <c r="B8" s="415" t="s">
        <v>419</v>
      </c>
      <c r="C8" s="415" t="s">
        <v>420</v>
      </c>
      <c r="D8" s="416" t="s">
        <v>146</v>
      </c>
      <c r="E8" s="415" t="s">
        <v>421</v>
      </c>
      <c r="F8" s="417" t="s">
        <v>422</v>
      </c>
      <c r="H8" s="214" t="s">
        <v>262</v>
      </c>
    </row>
    <row r="9" spans="1:10" ht="56.45" customHeight="1">
      <c r="A9" s="387" t="s">
        <v>76</v>
      </c>
      <c r="B9" s="135">
        <v>1</v>
      </c>
      <c r="C9" s="130">
        <v>105900</v>
      </c>
      <c r="D9" s="130">
        <v>1454000</v>
      </c>
      <c r="E9" s="131">
        <v>1439900</v>
      </c>
      <c r="F9" s="212">
        <v>14100</v>
      </c>
      <c r="H9" s="218" t="e">
        <f>E9-#REF!</f>
        <v>#REF!</v>
      </c>
      <c r="I9" s="114"/>
      <c r="J9" s="219"/>
    </row>
    <row r="10" spans="1:10" s="1" customFormat="1" ht="56.45" customHeight="1">
      <c r="A10" s="13" t="s">
        <v>62</v>
      </c>
      <c r="B10" s="96">
        <v>1</v>
      </c>
      <c r="C10" s="130">
        <v>105900</v>
      </c>
      <c r="D10" s="130">
        <v>1454000</v>
      </c>
      <c r="E10" s="131">
        <v>1413655</v>
      </c>
      <c r="F10" s="212">
        <v>40345</v>
      </c>
      <c r="H10" s="218">
        <f t="shared" ref="H10:H13" si="0">E10-E9</f>
        <v>-26245</v>
      </c>
      <c r="I10" s="215"/>
      <c r="J10" s="220"/>
    </row>
    <row r="11" spans="1:10" s="168" customFormat="1" ht="56.45" customHeight="1">
      <c r="A11" s="13" t="s">
        <v>133</v>
      </c>
      <c r="B11" s="96">
        <v>1</v>
      </c>
      <c r="C11" s="130">
        <v>105900</v>
      </c>
      <c r="D11" s="130">
        <v>1454000</v>
      </c>
      <c r="E11" s="131">
        <v>1444171</v>
      </c>
      <c r="F11" s="212">
        <v>9829</v>
      </c>
      <c r="H11" s="218">
        <f t="shared" si="0"/>
        <v>30516</v>
      </c>
      <c r="I11" s="216"/>
      <c r="J11" s="219"/>
    </row>
    <row r="12" spans="1:10" s="193" customFormat="1" ht="56.45" customHeight="1">
      <c r="A12" s="13" t="s">
        <v>258</v>
      </c>
      <c r="B12" s="96">
        <v>1</v>
      </c>
      <c r="C12" s="130">
        <v>119640</v>
      </c>
      <c r="D12" s="130">
        <v>1674000</v>
      </c>
      <c r="E12" s="131">
        <v>1476280</v>
      </c>
      <c r="F12" s="212">
        <v>197720</v>
      </c>
      <c r="H12" s="218">
        <f t="shared" si="0"/>
        <v>32109</v>
      </c>
      <c r="I12" s="217"/>
      <c r="J12" s="221"/>
    </row>
    <row r="13" spans="1:10" s="193" customFormat="1" ht="56.45" customHeight="1">
      <c r="A13" s="13" t="s">
        <v>260</v>
      </c>
      <c r="B13" s="96">
        <v>1</v>
      </c>
      <c r="C13" s="130">
        <v>119640</v>
      </c>
      <c r="D13" s="130">
        <v>1674000</v>
      </c>
      <c r="E13" s="131">
        <v>1508550</v>
      </c>
      <c r="F13" s="212">
        <v>165450</v>
      </c>
      <c r="H13" s="218">
        <f t="shared" si="0"/>
        <v>32270</v>
      </c>
      <c r="I13" s="217"/>
      <c r="J13" s="221"/>
    </row>
    <row r="14" spans="1:10" ht="56.45" customHeight="1">
      <c r="A14" s="13" t="s">
        <v>316</v>
      </c>
      <c r="B14" s="96">
        <v>1</v>
      </c>
      <c r="C14" s="130">
        <v>119640</v>
      </c>
      <c r="D14" s="130">
        <v>1674000</v>
      </c>
      <c r="E14" s="131">
        <v>1545140</v>
      </c>
      <c r="F14" s="212">
        <v>128860</v>
      </c>
    </row>
    <row r="15" spans="1:10" s="193" customFormat="1" ht="56.45" customHeight="1">
      <c r="A15" s="341" t="s">
        <v>377</v>
      </c>
      <c r="B15" s="96">
        <v>1</v>
      </c>
      <c r="C15" s="130">
        <v>119640</v>
      </c>
      <c r="D15" s="130">
        <v>1674000</v>
      </c>
      <c r="E15" s="131">
        <v>1574753</v>
      </c>
      <c r="F15" s="212">
        <v>99247</v>
      </c>
      <c r="H15" s="218"/>
      <c r="I15" s="217"/>
      <c r="J15" s="221"/>
    </row>
    <row r="16" spans="1:10" s="193" customFormat="1" ht="56.45" customHeight="1">
      <c r="A16" s="346" t="s">
        <v>390</v>
      </c>
      <c r="B16" s="342">
        <v>1</v>
      </c>
      <c r="C16" s="343">
        <v>119640</v>
      </c>
      <c r="D16" s="343">
        <v>1674000</v>
      </c>
      <c r="E16" s="344">
        <v>1601093</v>
      </c>
      <c r="F16" s="345">
        <v>72907</v>
      </c>
      <c r="H16" s="218"/>
      <c r="I16" s="217"/>
      <c r="J16" s="221"/>
    </row>
    <row r="17" spans="1:8" s="1" customFormat="1" ht="9" customHeight="1" thickBot="1">
      <c r="A17" s="410"/>
      <c r="B17" s="411"/>
      <c r="C17" s="412"/>
      <c r="D17" s="412"/>
      <c r="E17" s="413"/>
      <c r="F17" s="413"/>
      <c r="H17" s="215"/>
    </row>
    <row r="18" spans="1:8" ht="12.95" customHeight="1">
      <c r="A18" s="418" t="s">
        <v>71</v>
      </c>
      <c r="B18" s="414"/>
      <c r="C18" s="414"/>
      <c r="D18" s="414"/>
      <c r="E18" s="414"/>
      <c r="F18" s="141" t="s">
        <v>531</v>
      </c>
      <c r="H18" s="114"/>
    </row>
    <row r="19" spans="1:8" ht="12.95" customHeight="1">
      <c r="A19" s="174"/>
      <c r="B19" s="174"/>
      <c r="C19" s="174"/>
      <c r="D19" s="174"/>
      <c r="E19" s="174"/>
      <c r="F19" s="174"/>
    </row>
    <row r="23" spans="1:8">
      <c r="D23" s="213"/>
    </row>
  </sheetData>
  <mergeCells count="3">
    <mergeCell ref="A3:F3"/>
    <mergeCell ref="A4:F4"/>
    <mergeCell ref="A7:A8"/>
  </mergeCells>
  <phoneticPr fontId="2" type="noConversion"/>
  <printOptions horizontalCentered="1"/>
  <pageMargins left="0.59055118110236215" right="0.59055118110236215" top="0.59055118110236215" bottom="0.98425196850393704" header="0" footer="0"/>
  <pageSetup paperSize="7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"/>
  <sheetViews>
    <sheetView view="pageBreakPreview" topLeftCell="A10" zoomScaleNormal="100" zoomScaleSheetLayoutView="100" workbookViewId="0">
      <selection activeCell="A10" sqref="A10:XFD19"/>
    </sheetView>
  </sheetViews>
  <sheetFormatPr defaultRowHeight="13.5"/>
  <cols>
    <col min="1" max="1" width="5.109375" style="23" customWidth="1"/>
    <col min="2" max="2" width="4.88671875" style="23" customWidth="1"/>
    <col min="3" max="3" width="5.21875" style="23" customWidth="1"/>
    <col min="4" max="4" width="5.77734375" style="23" customWidth="1"/>
    <col min="5" max="5" width="5.109375" style="23" customWidth="1"/>
    <col min="6" max="6" width="4.5546875" style="23" customWidth="1"/>
    <col min="7" max="7" width="5.44140625" style="23" customWidth="1"/>
    <col min="8" max="10" width="4.88671875" style="23" customWidth="1"/>
    <col min="11" max="11" width="3.6640625" style="23" customWidth="1"/>
    <col min="12" max="12" width="3.77734375" style="23" customWidth="1"/>
    <col min="13" max="13" width="4.77734375" style="23" customWidth="1"/>
    <col min="14" max="14" width="3.88671875" style="23" customWidth="1"/>
    <col min="15" max="16384" width="8.88671875" style="23"/>
  </cols>
  <sheetData>
    <row r="1" spans="1:14" ht="12" customHeight="1">
      <c r="M1" s="28"/>
      <c r="N1" s="29"/>
    </row>
    <row r="2" spans="1:14" ht="12" customHeight="1">
      <c r="A2" s="44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26" customFormat="1" ht="39.950000000000003" customHeight="1">
      <c r="A3" s="720" t="s">
        <v>533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</row>
    <row r="4" spans="1:14" ht="9.9499999999999993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s="196" customFormat="1" ht="15" customHeight="1" thickBot="1">
      <c r="A5" s="195" t="s">
        <v>63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449" t="s">
        <v>243</v>
      </c>
    </row>
    <row r="6" spans="1:14" ht="39" customHeight="1">
      <c r="A6" s="711" t="s">
        <v>546</v>
      </c>
      <c r="B6" s="722" t="s">
        <v>534</v>
      </c>
      <c r="C6" s="710" t="s">
        <v>535</v>
      </c>
      <c r="D6" s="711"/>
      <c r="E6" s="710" t="s">
        <v>536</v>
      </c>
      <c r="F6" s="711"/>
      <c r="G6" s="710" t="s">
        <v>537</v>
      </c>
      <c r="H6" s="711"/>
      <c r="I6" s="710" t="s">
        <v>538</v>
      </c>
      <c r="J6" s="711"/>
      <c r="K6" s="710" t="s">
        <v>539</v>
      </c>
      <c r="L6" s="715"/>
      <c r="M6" s="715"/>
      <c r="N6" s="715"/>
    </row>
    <row r="7" spans="1:14" ht="16.5" customHeight="1">
      <c r="A7" s="727"/>
      <c r="B7" s="719"/>
      <c r="C7" s="718" t="s">
        <v>540</v>
      </c>
      <c r="D7" s="718" t="s">
        <v>541</v>
      </c>
      <c r="E7" s="716" t="s">
        <v>40</v>
      </c>
      <c r="F7" s="716" t="s">
        <v>61</v>
      </c>
      <c r="G7" s="716" t="s">
        <v>40</v>
      </c>
      <c r="H7" s="716" t="s">
        <v>61</v>
      </c>
      <c r="I7" s="716" t="s">
        <v>40</v>
      </c>
      <c r="J7" s="716" t="s">
        <v>61</v>
      </c>
      <c r="K7" s="724" t="s">
        <v>40</v>
      </c>
      <c r="L7" s="725"/>
      <c r="M7" s="726"/>
      <c r="N7" s="712" t="s">
        <v>61</v>
      </c>
    </row>
    <row r="8" spans="1:14" ht="25.5" customHeight="1">
      <c r="A8" s="727"/>
      <c r="B8" s="719"/>
      <c r="C8" s="719"/>
      <c r="D8" s="719"/>
      <c r="E8" s="717"/>
      <c r="F8" s="717"/>
      <c r="G8" s="717"/>
      <c r="H8" s="717"/>
      <c r="I8" s="717"/>
      <c r="J8" s="717"/>
      <c r="K8" s="136" t="s">
        <v>149</v>
      </c>
      <c r="L8" s="422" t="s">
        <v>150</v>
      </c>
      <c r="M8" s="422" t="s">
        <v>151</v>
      </c>
      <c r="N8" s="713"/>
    </row>
    <row r="9" spans="1:14" ht="46.5" customHeight="1" thickBot="1">
      <c r="A9" s="728"/>
      <c r="B9" s="723"/>
      <c r="C9" s="420" t="s">
        <v>147</v>
      </c>
      <c r="D9" s="420" t="s">
        <v>148</v>
      </c>
      <c r="E9" s="420" t="s">
        <v>147</v>
      </c>
      <c r="F9" s="420" t="s">
        <v>148</v>
      </c>
      <c r="G9" s="420" t="s">
        <v>147</v>
      </c>
      <c r="H9" s="420" t="s">
        <v>148</v>
      </c>
      <c r="I9" s="420" t="s">
        <v>147</v>
      </c>
      <c r="J9" s="420" t="s">
        <v>148</v>
      </c>
      <c r="K9" s="421" t="s">
        <v>152</v>
      </c>
      <c r="L9" s="450" t="s">
        <v>423</v>
      </c>
      <c r="M9" s="450" t="s">
        <v>424</v>
      </c>
      <c r="N9" s="714"/>
    </row>
    <row r="10" spans="1:14" ht="39" customHeight="1">
      <c r="A10" s="423" t="s">
        <v>532</v>
      </c>
      <c r="B10" s="424">
        <v>73.815646898066873</v>
      </c>
      <c r="C10" s="425">
        <v>7042.4310000000005</v>
      </c>
      <c r="D10" s="425">
        <v>5198.4160000000002</v>
      </c>
      <c r="E10" s="426">
        <v>991.6</v>
      </c>
      <c r="F10" s="426">
        <v>675.5</v>
      </c>
      <c r="G10" s="427">
        <v>4333.1000000000004</v>
      </c>
      <c r="H10" s="427">
        <v>2835.4</v>
      </c>
      <c r="I10" s="428">
        <v>1612.222</v>
      </c>
      <c r="J10" s="428">
        <v>1606.866</v>
      </c>
      <c r="K10" s="429">
        <v>105.509</v>
      </c>
      <c r="L10" s="427">
        <v>0.41700000000000004</v>
      </c>
      <c r="M10" s="427">
        <v>105.092</v>
      </c>
      <c r="N10" s="427">
        <v>80.650000000000006</v>
      </c>
    </row>
    <row r="11" spans="1:14" ht="39" customHeight="1">
      <c r="A11" s="419" t="s">
        <v>542</v>
      </c>
      <c r="B11" s="430">
        <v>84.556246714561055</v>
      </c>
      <c r="C11" s="431">
        <v>4565.6000000000004</v>
      </c>
      <c r="D11" s="431">
        <v>3860.5</v>
      </c>
      <c r="E11" s="432">
        <v>781.7</v>
      </c>
      <c r="F11" s="432">
        <v>504.5</v>
      </c>
      <c r="G11" s="433">
        <v>2467.6999999999998</v>
      </c>
      <c r="H11" s="433">
        <v>2056.9</v>
      </c>
      <c r="I11" s="434">
        <v>1242.3</v>
      </c>
      <c r="J11" s="434">
        <v>1238.3</v>
      </c>
      <c r="K11" s="435">
        <v>73.900000000000006</v>
      </c>
      <c r="L11" s="433">
        <v>0.4</v>
      </c>
      <c r="M11" s="433">
        <v>73.5</v>
      </c>
      <c r="N11" s="433">
        <v>60.8</v>
      </c>
    </row>
    <row r="12" spans="1:14" ht="39" customHeight="1">
      <c r="A12" s="419" t="s">
        <v>543</v>
      </c>
      <c r="B12" s="430">
        <v>54.017250268589166</v>
      </c>
      <c r="C12" s="431">
        <v>2476.8310000000001</v>
      </c>
      <c r="D12" s="431">
        <v>1337.9159999999999</v>
      </c>
      <c r="E12" s="432">
        <v>209.9</v>
      </c>
      <c r="F12" s="432">
        <v>171</v>
      </c>
      <c r="G12" s="433">
        <v>1865.4</v>
      </c>
      <c r="H12" s="433">
        <v>778.5</v>
      </c>
      <c r="I12" s="434">
        <v>369.92200000000003</v>
      </c>
      <c r="J12" s="434">
        <v>368.56599999999997</v>
      </c>
      <c r="K12" s="435">
        <v>31.609000000000002</v>
      </c>
      <c r="L12" s="436" t="s">
        <v>43</v>
      </c>
      <c r="M12" s="433">
        <v>31.591999999999999</v>
      </c>
      <c r="N12" s="433">
        <v>19.850000000000001</v>
      </c>
    </row>
    <row r="13" spans="1:14" s="22" customFormat="1" ht="39" customHeight="1">
      <c r="A13" s="127" t="s">
        <v>62</v>
      </c>
      <c r="B13" s="437">
        <v>69.094774290114742</v>
      </c>
      <c r="C13" s="438">
        <v>4609.9000000000005</v>
      </c>
      <c r="D13" s="438">
        <v>3185.2</v>
      </c>
      <c r="E13" s="439">
        <v>1163.7</v>
      </c>
      <c r="F13" s="440">
        <v>804.8</v>
      </c>
      <c r="G13" s="441">
        <v>1035.9000000000001</v>
      </c>
      <c r="H13" s="441">
        <v>129.30000000000001</v>
      </c>
      <c r="I13" s="442">
        <v>2042.2</v>
      </c>
      <c r="J13" s="442">
        <v>2029.9</v>
      </c>
      <c r="K13" s="439">
        <v>368.1</v>
      </c>
      <c r="L13" s="441">
        <v>13.1</v>
      </c>
      <c r="M13" s="441">
        <v>355</v>
      </c>
      <c r="N13" s="441">
        <v>221.2</v>
      </c>
    </row>
    <row r="14" spans="1:14" s="22" customFormat="1" ht="39" customHeight="1">
      <c r="A14" s="127" t="s">
        <v>133</v>
      </c>
      <c r="B14" s="443">
        <v>83.25000236413878</v>
      </c>
      <c r="C14" s="444">
        <v>12551.705128767124</v>
      </c>
      <c r="D14" s="444">
        <v>10449.294816438358</v>
      </c>
      <c r="E14" s="445">
        <v>989.4</v>
      </c>
      <c r="F14" s="445">
        <v>656.49999999999989</v>
      </c>
      <c r="G14" s="446">
        <v>3450.9</v>
      </c>
      <c r="H14" s="446">
        <v>1906</v>
      </c>
      <c r="I14" s="447">
        <v>8015.6407452054791</v>
      </c>
      <c r="J14" s="447">
        <v>7883.9701589041097</v>
      </c>
      <c r="K14" s="444">
        <v>95.764383561643839</v>
      </c>
      <c r="L14" s="446">
        <v>0.38356164383561642</v>
      </c>
      <c r="M14" s="446">
        <v>95.38082191780822</v>
      </c>
      <c r="N14" s="446">
        <v>2.8246575342465752</v>
      </c>
    </row>
    <row r="15" spans="1:14" s="184" customFormat="1" ht="39" customHeight="1">
      <c r="A15" s="127" t="s">
        <v>235</v>
      </c>
      <c r="B15" s="443">
        <v>74.018015602658224</v>
      </c>
      <c r="C15" s="444">
        <v>8825.5505939041086</v>
      </c>
      <c r="D15" s="444">
        <v>6532.497415616439</v>
      </c>
      <c r="E15" s="445">
        <v>1118.0999999999999</v>
      </c>
      <c r="F15" s="445">
        <v>655.8</v>
      </c>
      <c r="G15" s="446">
        <v>3424.1</v>
      </c>
      <c r="H15" s="446">
        <v>1778</v>
      </c>
      <c r="I15" s="447">
        <v>3871.1233452054794</v>
      </c>
      <c r="J15" s="447">
        <v>3839.0731534246579</v>
      </c>
      <c r="K15" s="444">
        <v>412.22724869863015</v>
      </c>
      <c r="L15" s="446">
        <v>1.4381874082191781</v>
      </c>
      <c r="M15" s="446">
        <v>410.78906129041098</v>
      </c>
      <c r="N15" s="446">
        <v>259.62426219178093</v>
      </c>
    </row>
    <row r="16" spans="1:14" s="184" customFormat="1" ht="39" customHeight="1">
      <c r="A16" s="127" t="s">
        <v>260</v>
      </c>
      <c r="B16" s="443">
        <v>74.245230923449384</v>
      </c>
      <c r="C16" s="444">
        <v>8595.7036170849315</v>
      </c>
      <c r="D16" s="444">
        <v>6381.9</v>
      </c>
      <c r="E16" s="445">
        <v>1124.4000000000001</v>
      </c>
      <c r="F16" s="445">
        <v>632.80000000000007</v>
      </c>
      <c r="G16" s="446">
        <v>3440.2</v>
      </c>
      <c r="H16" s="446">
        <v>1940.8</v>
      </c>
      <c r="I16" s="447">
        <v>3578</v>
      </c>
      <c r="J16" s="447">
        <v>3503.2</v>
      </c>
      <c r="K16" s="444">
        <v>453.10361708493144</v>
      </c>
      <c r="L16" s="446">
        <v>1.1726594027397261</v>
      </c>
      <c r="M16" s="446">
        <v>451.93095768219172</v>
      </c>
      <c r="N16" s="446">
        <v>305.10000000000002</v>
      </c>
    </row>
    <row r="17" spans="1:14" s="184" customFormat="1" ht="39" customHeight="1">
      <c r="A17" s="249" t="s">
        <v>316</v>
      </c>
      <c r="B17" s="443">
        <v>76.576064428892593</v>
      </c>
      <c r="C17" s="444">
        <v>8403.9314999999988</v>
      </c>
      <c r="D17" s="444">
        <v>6435.4</v>
      </c>
      <c r="E17" s="445">
        <v>1083</v>
      </c>
      <c r="F17" s="445">
        <v>696.6</v>
      </c>
      <c r="G17" s="446">
        <v>3505.7</v>
      </c>
      <c r="H17" s="446">
        <v>2106.4</v>
      </c>
      <c r="I17" s="447">
        <v>3331.7</v>
      </c>
      <c r="J17" s="447">
        <v>3300.2999999999997</v>
      </c>
      <c r="K17" s="444">
        <v>483.53149999999999</v>
      </c>
      <c r="L17" s="446">
        <v>1.3315000000000001</v>
      </c>
      <c r="M17" s="446">
        <v>482.2</v>
      </c>
      <c r="N17" s="446">
        <v>332.1</v>
      </c>
    </row>
    <row r="18" spans="1:14" s="184" customFormat="1" ht="39" customHeight="1">
      <c r="A18" s="127" t="s">
        <v>377</v>
      </c>
      <c r="B18" s="169">
        <v>75.6333243063591</v>
      </c>
      <c r="C18" s="170">
        <v>8124.5</v>
      </c>
      <c r="D18" s="170">
        <v>6144.3</v>
      </c>
      <c r="E18" s="171">
        <v>986</v>
      </c>
      <c r="F18" s="171">
        <v>547.20000000000005</v>
      </c>
      <c r="G18" s="172">
        <v>3323.5</v>
      </c>
      <c r="H18" s="172">
        <v>1953.6</v>
      </c>
      <c r="I18" s="173">
        <v>3281.2</v>
      </c>
      <c r="J18" s="173">
        <v>3270.8</v>
      </c>
      <c r="K18" s="170">
        <v>533.79999999999995</v>
      </c>
      <c r="L18" s="172">
        <v>0.7</v>
      </c>
      <c r="M18" s="172">
        <v>533.1</v>
      </c>
      <c r="N18" s="172">
        <v>372.7</v>
      </c>
    </row>
    <row r="19" spans="1:14" s="184" customFormat="1" ht="39" customHeight="1">
      <c r="A19" s="127" t="s">
        <v>390</v>
      </c>
      <c r="B19" s="169">
        <f>D19/C19*100</f>
        <v>70.658550995452103</v>
      </c>
      <c r="C19" s="170">
        <f>SUM(E19,G19,I19,K19)</f>
        <v>7278.1</v>
      </c>
      <c r="D19" s="170">
        <f>SUM(F19,H19,J19,N19)</f>
        <v>5142.5999999999995</v>
      </c>
      <c r="E19" s="171">
        <v>899.6</v>
      </c>
      <c r="F19" s="171">
        <v>423.1</v>
      </c>
      <c r="G19" s="172">
        <v>3512.3</v>
      </c>
      <c r="H19" s="172">
        <v>1942.9</v>
      </c>
      <c r="I19" s="173">
        <v>2753.3</v>
      </c>
      <c r="J19" s="173">
        <v>2744.2</v>
      </c>
      <c r="K19" s="170">
        <v>112.9</v>
      </c>
      <c r="L19" s="172">
        <v>0.5</v>
      </c>
      <c r="M19" s="172">
        <v>112.4</v>
      </c>
      <c r="N19" s="172">
        <v>32.4</v>
      </c>
    </row>
    <row r="20" spans="1:14" ht="5.25" customHeight="1" thickBot="1">
      <c r="A20" s="45"/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</row>
    <row r="21" spans="1:14" s="25" customFormat="1" ht="12.95" customHeight="1">
      <c r="A21" s="617" t="s">
        <v>130</v>
      </c>
      <c r="B21" s="617"/>
      <c r="C21" s="7"/>
      <c r="D21" s="24"/>
      <c r="F21" s="19"/>
      <c r="N21" s="370" t="s">
        <v>544</v>
      </c>
    </row>
    <row r="22" spans="1:14" ht="12.95" customHeight="1">
      <c r="A22" s="115" t="s">
        <v>545</v>
      </c>
      <c r="B22" s="93"/>
      <c r="C22" s="93"/>
      <c r="D22" s="93"/>
      <c r="E22" s="93"/>
      <c r="F22" s="93"/>
      <c r="G22" s="93"/>
      <c r="H22" s="93"/>
      <c r="I22" s="93"/>
      <c r="J22" s="94"/>
      <c r="K22" s="94"/>
      <c r="L22" s="94"/>
      <c r="M22" s="94"/>
      <c r="N22" s="451" t="s">
        <v>425</v>
      </c>
    </row>
    <row r="23" spans="1:14">
      <c r="A23" s="111"/>
      <c r="B23" s="111"/>
      <c r="C23" s="111"/>
      <c r="D23" s="111"/>
      <c r="E23" s="111"/>
      <c r="F23" s="111"/>
      <c r="G23" s="111"/>
    </row>
  </sheetData>
  <mergeCells count="19">
    <mergeCell ref="A3:N3"/>
    <mergeCell ref="B6:B9"/>
    <mergeCell ref="C6:D6"/>
    <mergeCell ref="E6:F6"/>
    <mergeCell ref="G6:H6"/>
    <mergeCell ref="K7:M7"/>
    <mergeCell ref="A6:A9"/>
    <mergeCell ref="C7:C8"/>
    <mergeCell ref="I7:I8"/>
    <mergeCell ref="A21:B21"/>
    <mergeCell ref="I6:J6"/>
    <mergeCell ref="N7:N9"/>
    <mergeCell ref="K6:N6"/>
    <mergeCell ref="J7:J8"/>
    <mergeCell ref="D7:D8"/>
    <mergeCell ref="E7:E8"/>
    <mergeCell ref="F7:F8"/>
    <mergeCell ref="G7:G8"/>
    <mergeCell ref="H7:H8"/>
  </mergeCells>
  <phoneticPr fontId="2" type="noConversion"/>
  <printOptions horizontalCentered="1"/>
  <pageMargins left="0.59055118110236215" right="0.59055118110236215" top="0.59055118110236215" bottom="0.98425196850393704" header="0" footer="0"/>
  <pageSetup paperSize="7" firstPageNumber="158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"/>
  <sheetViews>
    <sheetView view="pageBreakPreview" topLeftCell="A7" zoomScaleNormal="70" zoomScaleSheetLayoutView="100" workbookViewId="0">
      <selection activeCell="A11" sqref="A11:XFD16"/>
    </sheetView>
  </sheetViews>
  <sheetFormatPr defaultRowHeight="11.25"/>
  <cols>
    <col min="1" max="1" width="5.5546875" style="102" customWidth="1"/>
    <col min="2" max="2" width="6.21875" style="102" customWidth="1"/>
    <col min="3" max="3" width="10.33203125" style="102" customWidth="1"/>
    <col min="4" max="4" width="5.33203125" style="102" customWidth="1"/>
    <col min="5" max="5" width="3.77734375" style="102" customWidth="1"/>
    <col min="6" max="6" width="4.77734375" style="102" customWidth="1"/>
    <col min="7" max="8" width="5.21875" style="102" customWidth="1"/>
    <col min="9" max="9" width="3.6640625" style="102" customWidth="1"/>
    <col min="10" max="10" width="4.33203125" style="102" customWidth="1"/>
    <col min="11" max="11" width="5.21875" style="102" customWidth="1"/>
    <col min="12" max="12" width="7.44140625" style="102" customWidth="1"/>
    <col min="13" max="13" width="4.5546875" style="102" customWidth="1"/>
    <col min="14" max="15" width="4.21875" style="102" customWidth="1"/>
    <col min="16" max="16" width="4.5546875" style="102" customWidth="1"/>
    <col min="17" max="17" width="6.77734375" style="102" customWidth="1"/>
    <col min="18" max="18" width="5.21875" style="102" customWidth="1"/>
    <col min="19" max="19" width="7.33203125" style="102" customWidth="1"/>
    <col min="20" max="20" width="7.44140625" style="102" customWidth="1"/>
    <col min="21" max="22" width="4.5546875" style="102" customWidth="1"/>
    <col min="23" max="23" width="5.5546875" style="102" customWidth="1"/>
    <col min="24" max="24" width="7.21875" style="102" customWidth="1"/>
    <col min="25" max="25" width="5.44140625" style="102" customWidth="1"/>
    <col min="26" max="26" width="6.44140625" style="102" customWidth="1"/>
    <col min="27" max="27" width="11.33203125" style="102" customWidth="1"/>
    <col min="28" max="28" width="5.109375" style="102" customWidth="1"/>
    <col min="29" max="29" width="3.77734375" style="102" customWidth="1"/>
    <col min="30" max="30" width="4.44140625" style="102" customWidth="1"/>
    <col min="31" max="31" width="4.77734375" style="102" customWidth="1"/>
    <col min="32" max="32" width="5.44140625" style="102" customWidth="1"/>
    <col min="33" max="34" width="4" style="102" customWidth="1"/>
    <col min="35" max="35" width="5.21875" style="102" customWidth="1"/>
    <col min="36" max="36" width="7.21875" style="102" customWidth="1"/>
    <col min="37" max="40" width="4.33203125" style="102" customWidth="1"/>
    <col min="41" max="41" width="7.21875" style="102" customWidth="1"/>
    <col min="42" max="42" width="6.44140625" style="102" customWidth="1"/>
    <col min="43" max="43" width="6.6640625" style="102" customWidth="1"/>
    <col min="44" max="44" width="5.21875" style="102" customWidth="1"/>
    <col min="45" max="45" width="4.77734375" style="102" customWidth="1"/>
    <col min="46" max="47" width="5.44140625" style="102" customWidth="1"/>
    <col min="48" max="48" width="8.33203125" style="102" customWidth="1"/>
    <col min="49" max="16384" width="8.88671875" style="102"/>
  </cols>
  <sheetData>
    <row r="1" spans="1:48" ht="12" customHeight="1">
      <c r="A1" s="174"/>
      <c r="X1" s="381"/>
      <c r="Y1" s="174"/>
      <c r="AV1" s="381"/>
    </row>
    <row r="2" spans="1:48" ht="12" customHeight="1"/>
    <row r="3" spans="1:48" s="252" customFormat="1" ht="20.100000000000001" customHeight="1">
      <c r="A3" s="739" t="s">
        <v>386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 t="s">
        <v>572</v>
      </c>
      <c r="N3" s="739"/>
      <c r="O3" s="739"/>
      <c r="P3" s="739"/>
      <c r="Q3" s="739"/>
      <c r="R3" s="739"/>
      <c r="S3" s="739"/>
      <c r="T3" s="739"/>
      <c r="U3" s="739"/>
      <c r="V3" s="739"/>
      <c r="W3" s="739"/>
      <c r="X3" s="739"/>
      <c r="Y3" s="102"/>
      <c r="Z3" s="739" t="s">
        <v>446</v>
      </c>
      <c r="AA3" s="739"/>
      <c r="AB3" s="739"/>
      <c r="AC3" s="739"/>
      <c r="AD3" s="739"/>
      <c r="AE3" s="739"/>
      <c r="AF3" s="739"/>
      <c r="AG3" s="739"/>
      <c r="AH3" s="739"/>
      <c r="AI3" s="739"/>
      <c r="AJ3" s="739"/>
      <c r="AK3" s="739" t="s">
        <v>573</v>
      </c>
      <c r="AL3" s="739"/>
      <c r="AM3" s="739"/>
      <c r="AN3" s="739"/>
      <c r="AO3" s="739"/>
      <c r="AP3" s="739"/>
      <c r="AQ3" s="739"/>
      <c r="AR3" s="739"/>
      <c r="AS3" s="739"/>
      <c r="AT3" s="739"/>
      <c r="AU3" s="739"/>
      <c r="AV3" s="739"/>
    </row>
    <row r="4" spans="1:48" ht="1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</row>
    <row r="5" spans="1:48" ht="15" customHeight="1"/>
    <row r="6" spans="1:48" ht="15" customHeight="1" thickBot="1"/>
    <row r="7" spans="1:48" ht="22.5" customHeight="1">
      <c r="A7" s="740" t="s">
        <v>164</v>
      </c>
      <c r="B7" s="505" t="s">
        <v>554</v>
      </c>
      <c r="C7" s="505" t="s">
        <v>574</v>
      </c>
      <c r="D7" s="743" t="s">
        <v>426</v>
      </c>
      <c r="E7" s="744"/>
      <c r="F7" s="744"/>
      <c r="G7" s="745"/>
      <c r="H7" s="746" t="s">
        <v>575</v>
      </c>
      <c r="I7" s="744"/>
      <c r="J7" s="744"/>
      <c r="K7" s="745"/>
      <c r="L7" s="506" t="s">
        <v>576</v>
      </c>
      <c r="M7" s="747" t="s">
        <v>427</v>
      </c>
      <c r="N7" s="744"/>
      <c r="O7" s="744"/>
      <c r="P7" s="745"/>
      <c r="Q7" s="535" t="s">
        <v>596</v>
      </c>
      <c r="R7" s="535" t="s">
        <v>595</v>
      </c>
      <c r="S7" s="505" t="s">
        <v>555</v>
      </c>
      <c r="T7" s="508" t="s">
        <v>577</v>
      </c>
      <c r="U7" s="746" t="s">
        <v>557</v>
      </c>
      <c r="V7" s="744"/>
      <c r="W7" s="745"/>
      <c r="X7" s="748" t="s">
        <v>153</v>
      </c>
      <c r="Y7" s="753" t="s">
        <v>164</v>
      </c>
      <c r="Z7" s="505" t="s">
        <v>556</v>
      </c>
      <c r="AA7" s="505" t="s">
        <v>574</v>
      </c>
      <c r="AB7" s="743" t="s">
        <v>426</v>
      </c>
      <c r="AC7" s="744"/>
      <c r="AD7" s="744"/>
      <c r="AE7" s="745"/>
      <c r="AF7" s="746" t="s">
        <v>578</v>
      </c>
      <c r="AG7" s="744"/>
      <c r="AH7" s="744"/>
      <c r="AI7" s="745"/>
      <c r="AJ7" s="506" t="s">
        <v>576</v>
      </c>
      <c r="AK7" s="747" t="s">
        <v>427</v>
      </c>
      <c r="AL7" s="744"/>
      <c r="AM7" s="744"/>
      <c r="AN7" s="745"/>
      <c r="AO7" s="509" t="s">
        <v>552</v>
      </c>
      <c r="AP7" s="507" t="s">
        <v>571</v>
      </c>
      <c r="AQ7" s="505" t="s">
        <v>555</v>
      </c>
      <c r="AR7" s="508" t="s">
        <v>577</v>
      </c>
      <c r="AS7" s="746" t="s">
        <v>557</v>
      </c>
      <c r="AT7" s="744"/>
      <c r="AU7" s="745"/>
      <c r="AV7" s="756" t="s">
        <v>153</v>
      </c>
    </row>
    <row r="8" spans="1:48" ht="21.75" customHeight="1">
      <c r="A8" s="741"/>
      <c r="B8" s="452" t="s">
        <v>558</v>
      </c>
      <c r="C8" s="237"/>
      <c r="D8" s="749" t="s">
        <v>579</v>
      </c>
      <c r="E8" s="751"/>
      <c r="F8" s="751"/>
      <c r="G8" s="752"/>
      <c r="H8" s="749" t="s">
        <v>580</v>
      </c>
      <c r="I8" s="751"/>
      <c r="J8" s="751"/>
      <c r="K8" s="752"/>
      <c r="L8" s="729" t="s">
        <v>115</v>
      </c>
      <c r="M8" s="731" t="s">
        <v>581</v>
      </c>
      <c r="N8" s="732"/>
      <c r="O8" s="732"/>
      <c r="P8" s="733"/>
      <c r="Q8" s="734" t="s">
        <v>239</v>
      </c>
      <c r="R8" s="734" t="s">
        <v>428</v>
      </c>
      <c r="S8" s="237"/>
      <c r="T8" s="478" t="s">
        <v>582</v>
      </c>
      <c r="U8" s="736" t="s">
        <v>154</v>
      </c>
      <c r="V8" s="737"/>
      <c r="W8" s="738"/>
      <c r="X8" s="749"/>
      <c r="Y8" s="754"/>
      <c r="Z8" s="237" t="s">
        <v>558</v>
      </c>
      <c r="AA8" s="237"/>
      <c r="AB8" s="749" t="s">
        <v>583</v>
      </c>
      <c r="AC8" s="751"/>
      <c r="AD8" s="751"/>
      <c r="AE8" s="752"/>
      <c r="AF8" s="749" t="s">
        <v>580</v>
      </c>
      <c r="AG8" s="751"/>
      <c r="AH8" s="751"/>
      <c r="AI8" s="752"/>
      <c r="AJ8" s="729" t="s">
        <v>551</v>
      </c>
      <c r="AK8" s="759" t="s">
        <v>584</v>
      </c>
      <c r="AL8" s="737"/>
      <c r="AM8" s="737"/>
      <c r="AN8" s="738"/>
      <c r="AO8" s="734" t="s">
        <v>239</v>
      </c>
      <c r="AP8" s="734" t="s">
        <v>428</v>
      </c>
      <c r="AQ8" s="237"/>
      <c r="AR8" s="510" t="s">
        <v>553</v>
      </c>
      <c r="AS8" s="736" t="s">
        <v>154</v>
      </c>
      <c r="AT8" s="737"/>
      <c r="AU8" s="738"/>
      <c r="AV8" s="757"/>
    </row>
    <row r="9" spans="1:48" ht="21.75" customHeight="1">
      <c r="A9" s="741"/>
      <c r="B9" s="517" t="s">
        <v>585</v>
      </c>
      <c r="C9" s="237"/>
      <c r="D9" s="511"/>
      <c r="E9" s="519" t="s">
        <v>597</v>
      </c>
      <c r="F9" s="512" t="s">
        <v>559</v>
      </c>
      <c r="G9" s="512" t="s">
        <v>560</v>
      </c>
      <c r="H9" s="513"/>
      <c r="I9" s="512" t="s">
        <v>568</v>
      </c>
      <c r="J9" s="512" t="s">
        <v>559</v>
      </c>
      <c r="K9" s="512" t="s">
        <v>560</v>
      </c>
      <c r="L9" s="729"/>
      <c r="M9" s="514" t="s">
        <v>561</v>
      </c>
      <c r="N9" s="515" t="s">
        <v>586</v>
      </c>
      <c r="O9" s="515" t="s">
        <v>563</v>
      </c>
      <c r="P9" s="515" t="s">
        <v>564</v>
      </c>
      <c r="Q9" s="734"/>
      <c r="R9" s="734"/>
      <c r="S9" s="237" t="s">
        <v>44</v>
      </c>
      <c r="T9" s="534" t="s">
        <v>155</v>
      </c>
      <c r="U9" s="515" t="s">
        <v>565</v>
      </c>
      <c r="V9" s="515" t="s">
        <v>587</v>
      </c>
      <c r="W9" s="515" t="s">
        <v>588</v>
      </c>
      <c r="X9" s="749"/>
      <c r="Y9" s="754"/>
      <c r="Z9" s="518" t="s">
        <v>585</v>
      </c>
      <c r="AA9" s="237"/>
      <c r="AB9" s="511"/>
      <c r="AC9" s="512" t="s">
        <v>568</v>
      </c>
      <c r="AD9" s="520" t="s">
        <v>570</v>
      </c>
      <c r="AE9" s="512" t="s">
        <v>560</v>
      </c>
      <c r="AF9" s="513"/>
      <c r="AG9" s="512" t="s">
        <v>568</v>
      </c>
      <c r="AH9" s="520" t="s">
        <v>569</v>
      </c>
      <c r="AI9" s="512" t="s">
        <v>589</v>
      </c>
      <c r="AJ9" s="729"/>
      <c r="AK9" s="514" t="s">
        <v>561</v>
      </c>
      <c r="AL9" s="515" t="s">
        <v>562</v>
      </c>
      <c r="AM9" s="515" t="s">
        <v>590</v>
      </c>
      <c r="AN9" s="515" t="s">
        <v>564</v>
      </c>
      <c r="AO9" s="734"/>
      <c r="AP9" s="734"/>
      <c r="AQ9" s="237" t="s">
        <v>44</v>
      </c>
      <c r="AR9" s="468" t="s">
        <v>155</v>
      </c>
      <c r="AS9" s="515" t="s">
        <v>565</v>
      </c>
      <c r="AT9" s="515" t="s">
        <v>566</v>
      </c>
      <c r="AU9" s="515" t="s">
        <v>567</v>
      </c>
      <c r="AV9" s="757"/>
    </row>
    <row r="10" spans="1:48" ht="29.25" customHeight="1" thickBot="1">
      <c r="A10" s="742"/>
      <c r="B10" s="460" t="s">
        <v>593</v>
      </c>
      <c r="C10" s="516" t="s">
        <v>317</v>
      </c>
      <c r="D10" s="484"/>
      <c r="E10" s="529" t="s">
        <v>116</v>
      </c>
      <c r="F10" s="530" t="s">
        <v>547</v>
      </c>
      <c r="G10" s="454" t="s">
        <v>118</v>
      </c>
      <c r="H10" s="484"/>
      <c r="I10" s="529" t="s">
        <v>116</v>
      </c>
      <c r="J10" s="530" t="s">
        <v>547</v>
      </c>
      <c r="K10" s="485" t="s">
        <v>118</v>
      </c>
      <c r="L10" s="730"/>
      <c r="M10" s="531" t="s">
        <v>430</v>
      </c>
      <c r="N10" s="455" t="s">
        <v>119</v>
      </c>
      <c r="O10" s="461" t="s">
        <v>594</v>
      </c>
      <c r="P10" s="457" t="s">
        <v>121</v>
      </c>
      <c r="Q10" s="735"/>
      <c r="R10" s="735"/>
      <c r="S10" s="532" t="s">
        <v>122</v>
      </c>
      <c r="T10" s="533" t="s">
        <v>156</v>
      </c>
      <c r="U10" s="454" t="s">
        <v>123</v>
      </c>
      <c r="V10" s="454" t="s">
        <v>124</v>
      </c>
      <c r="W10" s="454" t="s">
        <v>429</v>
      </c>
      <c r="X10" s="750"/>
      <c r="Y10" s="755"/>
      <c r="Z10" s="460" t="s">
        <v>591</v>
      </c>
      <c r="AA10" s="516" t="s">
        <v>317</v>
      </c>
      <c r="AB10" s="484"/>
      <c r="AC10" s="454" t="s">
        <v>116</v>
      </c>
      <c r="AD10" s="454" t="s">
        <v>117</v>
      </c>
      <c r="AE10" s="454" t="s">
        <v>549</v>
      </c>
      <c r="AF10" s="456"/>
      <c r="AG10" s="454" t="s">
        <v>548</v>
      </c>
      <c r="AH10" s="455" t="s">
        <v>117</v>
      </c>
      <c r="AI10" s="454" t="s">
        <v>550</v>
      </c>
      <c r="AJ10" s="730"/>
      <c r="AK10" s="521" t="s">
        <v>430</v>
      </c>
      <c r="AL10" s="486" t="s">
        <v>119</v>
      </c>
      <c r="AM10" s="485" t="s">
        <v>120</v>
      </c>
      <c r="AN10" s="485" t="s">
        <v>45</v>
      </c>
      <c r="AO10" s="735"/>
      <c r="AP10" s="735"/>
      <c r="AQ10" s="487" t="s">
        <v>122</v>
      </c>
      <c r="AR10" s="504" t="s">
        <v>156</v>
      </c>
      <c r="AS10" s="453" t="s">
        <v>123</v>
      </c>
      <c r="AT10" s="453" t="s">
        <v>124</v>
      </c>
      <c r="AU10" s="453" t="s">
        <v>429</v>
      </c>
      <c r="AV10" s="758"/>
    </row>
    <row r="11" spans="1:48" ht="17.100000000000001" customHeight="1">
      <c r="A11" s="206" t="s">
        <v>133</v>
      </c>
      <c r="B11" s="290" t="s">
        <v>43</v>
      </c>
      <c r="C11" s="251" t="s">
        <v>43</v>
      </c>
      <c r="D11" s="462">
        <v>303504</v>
      </c>
      <c r="E11" s="463" t="s">
        <v>0</v>
      </c>
      <c r="F11" s="462">
        <v>423</v>
      </c>
      <c r="G11" s="462">
        <v>303081</v>
      </c>
      <c r="H11" s="462">
        <v>261932</v>
      </c>
      <c r="I11" s="464" t="s">
        <v>0</v>
      </c>
      <c r="J11" s="464">
        <v>246</v>
      </c>
      <c r="K11" s="462">
        <v>261686</v>
      </c>
      <c r="L11" s="100" t="s">
        <v>0</v>
      </c>
      <c r="M11" s="462">
        <v>1111</v>
      </c>
      <c r="N11" s="464" t="s">
        <v>0</v>
      </c>
      <c r="O11" s="462">
        <v>97.4</v>
      </c>
      <c r="P11" s="462">
        <v>198.6</v>
      </c>
      <c r="Q11" s="463" t="s">
        <v>0</v>
      </c>
      <c r="R11" s="469">
        <v>231091</v>
      </c>
      <c r="S11" s="463" t="s">
        <v>0</v>
      </c>
      <c r="T11" s="463" t="s">
        <v>0</v>
      </c>
      <c r="U11" s="463" t="s">
        <v>0</v>
      </c>
      <c r="V11" s="463" t="s">
        <v>0</v>
      </c>
      <c r="W11" s="463" t="s">
        <v>0</v>
      </c>
      <c r="X11" s="290" t="s">
        <v>133</v>
      </c>
      <c r="Y11" s="103" t="s">
        <v>114</v>
      </c>
      <c r="Z11" s="488" t="s">
        <v>106</v>
      </c>
      <c r="AA11" s="489" t="s">
        <v>236</v>
      </c>
      <c r="AB11" s="467">
        <v>30</v>
      </c>
      <c r="AC11" s="466">
        <v>0</v>
      </c>
      <c r="AD11" s="463">
        <v>0</v>
      </c>
      <c r="AE11" s="463">
        <v>30</v>
      </c>
      <c r="AF11" s="463">
        <v>20.5</v>
      </c>
      <c r="AG11" s="463">
        <v>0</v>
      </c>
      <c r="AH11" s="463">
        <v>0</v>
      </c>
      <c r="AI11" s="463">
        <v>20.5</v>
      </c>
      <c r="AJ11" s="494" t="s">
        <v>366</v>
      </c>
      <c r="AK11" s="462">
        <v>0</v>
      </c>
      <c r="AL11" s="462">
        <v>0</v>
      </c>
      <c r="AM11" s="462">
        <v>0</v>
      </c>
      <c r="AN11" s="462">
        <v>0</v>
      </c>
      <c r="AO11" s="472">
        <v>40394</v>
      </c>
      <c r="AP11" s="522">
        <v>111.9</v>
      </c>
      <c r="AQ11" s="473" t="s">
        <v>318</v>
      </c>
      <c r="AR11" s="474" t="s">
        <v>350</v>
      </c>
      <c r="AS11" s="463" t="s">
        <v>0</v>
      </c>
      <c r="AT11" s="463" t="s">
        <v>0</v>
      </c>
      <c r="AU11" s="475" t="s">
        <v>351</v>
      </c>
      <c r="AV11" s="139" t="s">
        <v>70</v>
      </c>
    </row>
    <row r="12" spans="1:48" s="180" customFormat="1" ht="17.100000000000001" customHeight="1">
      <c r="A12" s="206" t="s">
        <v>258</v>
      </c>
      <c r="B12" s="290" t="s">
        <v>259</v>
      </c>
      <c r="C12" s="251" t="s">
        <v>259</v>
      </c>
      <c r="D12" s="462">
        <v>300909</v>
      </c>
      <c r="E12" s="463" t="s">
        <v>0</v>
      </c>
      <c r="F12" s="462">
        <v>3801</v>
      </c>
      <c r="G12" s="462">
        <v>297108</v>
      </c>
      <c r="H12" s="462">
        <v>284450.7</v>
      </c>
      <c r="I12" s="464" t="s">
        <v>0</v>
      </c>
      <c r="J12" s="464">
        <v>294.09999999999997</v>
      </c>
      <c r="K12" s="462">
        <v>284156.59999999998</v>
      </c>
      <c r="L12" s="100" t="s">
        <v>0</v>
      </c>
      <c r="M12" s="462">
        <v>839.755</v>
      </c>
      <c r="N12" s="463" t="s">
        <v>0</v>
      </c>
      <c r="O12" s="462">
        <v>77</v>
      </c>
      <c r="P12" s="462">
        <v>164</v>
      </c>
      <c r="Q12" s="463" t="s">
        <v>0</v>
      </c>
      <c r="R12" s="462">
        <v>254501</v>
      </c>
      <c r="S12" s="463" t="s">
        <v>0</v>
      </c>
      <c r="T12" s="463" t="s">
        <v>0</v>
      </c>
      <c r="U12" s="463" t="s">
        <v>0</v>
      </c>
      <c r="V12" s="463" t="s">
        <v>0</v>
      </c>
      <c r="W12" s="470" t="s">
        <v>0</v>
      </c>
      <c r="X12" s="251" t="s">
        <v>258</v>
      </c>
      <c r="Y12" s="103" t="s">
        <v>111</v>
      </c>
      <c r="Z12" s="490" t="s">
        <v>367</v>
      </c>
      <c r="AA12" s="489" t="s">
        <v>368</v>
      </c>
      <c r="AB12" s="465">
        <v>1000</v>
      </c>
      <c r="AC12" s="466">
        <v>0</v>
      </c>
      <c r="AD12" s="463">
        <v>0</v>
      </c>
      <c r="AE12" s="467">
        <v>1000</v>
      </c>
      <c r="AF12" s="465">
        <v>1090.3</v>
      </c>
      <c r="AG12" s="463">
        <v>0</v>
      </c>
      <c r="AH12" s="463">
        <v>0</v>
      </c>
      <c r="AI12" s="465">
        <v>1090.3</v>
      </c>
      <c r="AJ12" s="494" t="s">
        <v>335</v>
      </c>
      <c r="AK12" s="462">
        <v>0</v>
      </c>
      <c r="AL12" s="462">
        <v>0</v>
      </c>
      <c r="AM12" s="462">
        <v>0</v>
      </c>
      <c r="AN12" s="462">
        <v>0</v>
      </c>
      <c r="AO12" s="496">
        <v>43364</v>
      </c>
      <c r="AP12" s="522">
        <v>13448</v>
      </c>
      <c r="AQ12" s="473" t="s">
        <v>318</v>
      </c>
      <c r="AR12" s="474" t="s">
        <v>350</v>
      </c>
      <c r="AS12" s="473" t="s">
        <v>369</v>
      </c>
      <c r="AT12" s="473" t="s">
        <v>370</v>
      </c>
      <c r="AU12" s="475" t="s">
        <v>321</v>
      </c>
      <c r="AV12" s="138" t="s">
        <v>67</v>
      </c>
    </row>
    <row r="13" spans="1:48" s="180" customFormat="1" ht="17.100000000000001" customHeight="1">
      <c r="A13" s="206" t="s">
        <v>260</v>
      </c>
      <c r="B13" s="290" t="s">
        <v>43</v>
      </c>
      <c r="C13" s="251" t="s">
        <v>43</v>
      </c>
      <c r="D13" s="462">
        <v>303609</v>
      </c>
      <c r="E13" s="463" t="s">
        <v>0</v>
      </c>
      <c r="F13" s="462">
        <v>2144</v>
      </c>
      <c r="G13" s="462">
        <v>301465</v>
      </c>
      <c r="H13" s="462">
        <v>283643.90000000008</v>
      </c>
      <c r="I13" s="464">
        <v>0</v>
      </c>
      <c r="J13" s="464">
        <v>1397.4999999999998</v>
      </c>
      <c r="K13" s="462">
        <v>282246.40000000008</v>
      </c>
      <c r="L13" s="100" t="s">
        <v>0</v>
      </c>
      <c r="M13" s="462">
        <v>1159</v>
      </c>
      <c r="N13" s="463" t="s">
        <v>0</v>
      </c>
      <c r="O13" s="462">
        <v>82.8</v>
      </c>
      <c r="P13" s="462">
        <v>151.4</v>
      </c>
      <c r="Q13" s="463" t="s">
        <v>0</v>
      </c>
      <c r="R13" s="462">
        <v>259547.3</v>
      </c>
      <c r="S13" s="463" t="s">
        <v>0</v>
      </c>
      <c r="T13" s="463" t="s">
        <v>0</v>
      </c>
      <c r="U13" s="463" t="s">
        <v>0</v>
      </c>
      <c r="V13" s="463" t="s">
        <v>0</v>
      </c>
      <c r="W13" s="470" t="s">
        <v>0</v>
      </c>
      <c r="X13" s="251" t="s">
        <v>260</v>
      </c>
      <c r="Y13" s="101"/>
      <c r="Z13" s="490" t="s">
        <v>80</v>
      </c>
      <c r="AA13" s="489" t="s">
        <v>371</v>
      </c>
      <c r="AB13" s="465">
        <v>20</v>
      </c>
      <c r="AC13" s="466">
        <v>0</v>
      </c>
      <c r="AD13" s="463">
        <v>0</v>
      </c>
      <c r="AE13" s="467">
        <v>20</v>
      </c>
      <c r="AF13" s="465">
        <v>16.399999999999999</v>
      </c>
      <c r="AG13" s="463">
        <v>0</v>
      </c>
      <c r="AH13" s="463">
        <v>0</v>
      </c>
      <c r="AI13" s="467">
        <v>16.399999999999999</v>
      </c>
      <c r="AJ13" s="495" t="s">
        <v>339</v>
      </c>
      <c r="AK13" s="462">
        <v>0</v>
      </c>
      <c r="AL13" s="462">
        <v>0</v>
      </c>
      <c r="AM13" s="462">
        <v>0</v>
      </c>
      <c r="AN13" s="462">
        <v>0</v>
      </c>
      <c r="AO13" s="472">
        <v>39994</v>
      </c>
      <c r="AP13" s="522">
        <v>197.6</v>
      </c>
      <c r="AQ13" s="473" t="s">
        <v>318</v>
      </c>
      <c r="AR13" s="474" t="s">
        <v>350</v>
      </c>
      <c r="AS13" s="462" t="s">
        <v>0</v>
      </c>
      <c r="AT13" s="462" t="s">
        <v>0</v>
      </c>
      <c r="AU13" s="475" t="s">
        <v>351</v>
      </c>
      <c r="AV13" s="137"/>
    </row>
    <row r="14" spans="1:48" s="180" customFormat="1" ht="17.100000000000001" customHeight="1">
      <c r="A14" s="206" t="s">
        <v>316</v>
      </c>
      <c r="B14" s="290" t="s">
        <v>0</v>
      </c>
      <c r="C14" s="251" t="s">
        <v>0</v>
      </c>
      <c r="D14" s="462">
        <v>304604</v>
      </c>
      <c r="E14" s="463" t="s">
        <v>0</v>
      </c>
      <c r="F14" s="462">
        <v>239</v>
      </c>
      <c r="G14" s="462">
        <v>304365</v>
      </c>
      <c r="H14" s="462">
        <v>294942.6999999999</v>
      </c>
      <c r="I14" s="464">
        <v>0</v>
      </c>
      <c r="J14" s="464">
        <v>137</v>
      </c>
      <c r="K14" s="462">
        <v>294806.3</v>
      </c>
      <c r="L14" s="100" t="s">
        <v>0</v>
      </c>
      <c r="M14" s="462">
        <v>887.52600000000007</v>
      </c>
      <c r="N14" s="463" t="s">
        <v>0</v>
      </c>
      <c r="O14" s="462">
        <v>82</v>
      </c>
      <c r="P14" s="462">
        <v>208</v>
      </c>
      <c r="Q14" s="463" t="s">
        <v>0</v>
      </c>
      <c r="R14" s="462">
        <v>101088</v>
      </c>
      <c r="S14" s="463" t="s">
        <v>0</v>
      </c>
      <c r="T14" s="463" t="s">
        <v>0</v>
      </c>
      <c r="U14" s="463" t="s">
        <v>0</v>
      </c>
      <c r="V14" s="463" t="s">
        <v>0</v>
      </c>
      <c r="W14" s="471" t="s">
        <v>0</v>
      </c>
      <c r="X14" s="251" t="s">
        <v>316</v>
      </c>
      <c r="Y14" s="101"/>
      <c r="Z14" s="490" t="s">
        <v>81</v>
      </c>
      <c r="AA14" s="489" t="s">
        <v>215</v>
      </c>
      <c r="AB14" s="465">
        <v>30</v>
      </c>
      <c r="AC14" s="466">
        <v>0</v>
      </c>
      <c r="AD14" s="463">
        <v>0</v>
      </c>
      <c r="AE14" s="467">
        <v>30</v>
      </c>
      <c r="AF14" s="465">
        <v>21.8</v>
      </c>
      <c r="AG14" s="463">
        <v>0</v>
      </c>
      <c r="AH14" s="463">
        <v>0</v>
      </c>
      <c r="AI14" s="465">
        <v>21.8</v>
      </c>
      <c r="AJ14" s="494" t="s">
        <v>344</v>
      </c>
      <c r="AK14" s="462">
        <v>0</v>
      </c>
      <c r="AL14" s="462">
        <v>0</v>
      </c>
      <c r="AM14" s="462">
        <v>0</v>
      </c>
      <c r="AN14" s="462">
        <v>0</v>
      </c>
      <c r="AO14" s="472">
        <v>37254</v>
      </c>
      <c r="AP14" s="522">
        <v>205.5</v>
      </c>
      <c r="AQ14" s="473" t="s">
        <v>318</v>
      </c>
      <c r="AR14" s="474" t="s">
        <v>354</v>
      </c>
      <c r="AS14" s="462" t="s">
        <v>0</v>
      </c>
      <c r="AT14" s="462" t="s">
        <v>0</v>
      </c>
      <c r="AU14" s="475" t="s">
        <v>351</v>
      </c>
      <c r="AV14" s="137"/>
    </row>
    <row r="15" spans="1:48" s="180" customFormat="1" ht="17.100000000000001" customHeight="1">
      <c r="A15" s="206" t="s">
        <v>391</v>
      </c>
      <c r="B15" s="290" t="s">
        <v>0</v>
      </c>
      <c r="C15" s="251" t="s">
        <v>0</v>
      </c>
      <c r="D15" s="462">
        <v>304570</v>
      </c>
      <c r="E15" s="463" t="s">
        <v>0</v>
      </c>
      <c r="F15" s="462">
        <v>1760</v>
      </c>
      <c r="G15" s="462">
        <v>302810</v>
      </c>
      <c r="H15" s="462">
        <v>265964.7</v>
      </c>
      <c r="I15" s="464" t="s">
        <v>0</v>
      </c>
      <c r="J15" s="464">
        <v>1084.7000000000003</v>
      </c>
      <c r="K15" s="462">
        <v>264880</v>
      </c>
      <c r="L15" s="100" t="s">
        <v>0</v>
      </c>
      <c r="M15" s="462">
        <v>833.60500000000002</v>
      </c>
      <c r="N15" s="463">
        <v>0</v>
      </c>
      <c r="O15" s="462">
        <v>90.081999999999994</v>
      </c>
      <c r="P15" s="462">
        <v>210.898</v>
      </c>
      <c r="Q15" s="463" t="s">
        <v>380</v>
      </c>
      <c r="R15" s="462">
        <v>330901</v>
      </c>
      <c r="S15" s="463" t="s">
        <v>0</v>
      </c>
      <c r="T15" s="463" t="s">
        <v>0</v>
      </c>
      <c r="U15" s="463" t="s">
        <v>0</v>
      </c>
      <c r="V15" s="463" t="s">
        <v>0</v>
      </c>
      <c r="W15" s="471" t="s">
        <v>0</v>
      </c>
      <c r="X15" s="251" t="s">
        <v>388</v>
      </c>
      <c r="Y15" s="101"/>
      <c r="Z15" s="491" t="s">
        <v>79</v>
      </c>
      <c r="AA15" s="489" t="s">
        <v>216</v>
      </c>
      <c r="AB15" s="465">
        <v>4000</v>
      </c>
      <c r="AC15" s="466">
        <v>0</v>
      </c>
      <c r="AD15" s="463">
        <v>0</v>
      </c>
      <c r="AE15" s="467">
        <v>4000</v>
      </c>
      <c r="AF15" s="465">
        <v>2834.7</v>
      </c>
      <c r="AG15" s="463">
        <v>0</v>
      </c>
      <c r="AH15" s="463">
        <v>0</v>
      </c>
      <c r="AI15" s="465">
        <v>2834.7</v>
      </c>
      <c r="AJ15" s="494" t="s">
        <v>332</v>
      </c>
      <c r="AK15" s="462">
        <v>0</v>
      </c>
      <c r="AL15" s="462">
        <v>0</v>
      </c>
      <c r="AM15" s="462">
        <v>0</v>
      </c>
      <c r="AN15" s="462">
        <v>0</v>
      </c>
      <c r="AO15" s="472">
        <v>41254</v>
      </c>
      <c r="AP15" s="522">
        <v>21053</v>
      </c>
      <c r="AQ15" s="473" t="s">
        <v>318</v>
      </c>
      <c r="AR15" s="474" t="s">
        <v>326</v>
      </c>
      <c r="AS15" s="473" t="s">
        <v>324</v>
      </c>
      <c r="AT15" s="473" t="s">
        <v>324</v>
      </c>
      <c r="AU15" s="475" t="s">
        <v>321</v>
      </c>
      <c r="AV15" s="137"/>
    </row>
    <row r="16" spans="1:48" s="180" customFormat="1" ht="17.100000000000001" customHeight="1">
      <c r="A16" s="117" t="s">
        <v>390</v>
      </c>
      <c r="B16" s="291"/>
      <c r="C16" s="523"/>
      <c r="D16" s="524">
        <v>304642</v>
      </c>
      <c r="E16" s="524">
        <v>0</v>
      </c>
      <c r="F16" s="524">
        <v>1760</v>
      </c>
      <c r="G16" s="524">
        <v>302882</v>
      </c>
      <c r="H16" s="524">
        <v>273524.40000000002</v>
      </c>
      <c r="I16" s="525">
        <v>0</v>
      </c>
      <c r="J16" s="524">
        <v>1122.3</v>
      </c>
      <c r="K16" s="524">
        <v>272402.09999999998</v>
      </c>
      <c r="L16" s="100" t="s">
        <v>0</v>
      </c>
      <c r="M16" s="524">
        <v>738.2</v>
      </c>
      <c r="N16" s="526">
        <v>0</v>
      </c>
      <c r="O16" s="524">
        <v>151.1</v>
      </c>
      <c r="P16" s="524">
        <v>226.7</v>
      </c>
      <c r="Q16" s="463" t="s">
        <v>380</v>
      </c>
      <c r="R16" s="524">
        <v>371169</v>
      </c>
      <c r="S16" s="463" t="s">
        <v>0</v>
      </c>
      <c r="T16" s="463" t="s">
        <v>0</v>
      </c>
      <c r="U16" s="463" t="s">
        <v>0</v>
      </c>
      <c r="V16" s="463" t="s">
        <v>0</v>
      </c>
      <c r="W16" s="471" t="s">
        <v>0</v>
      </c>
      <c r="X16" s="523" t="s">
        <v>389</v>
      </c>
      <c r="Y16" s="101"/>
      <c r="Z16" s="488" t="s">
        <v>95</v>
      </c>
      <c r="AA16" s="489" t="s">
        <v>372</v>
      </c>
      <c r="AB16" s="467">
        <v>2000</v>
      </c>
      <c r="AC16" s="466">
        <v>0</v>
      </c>
      <c r="AD16" s="463">
        <v>0</v>
      </c>
      <c r="AE16" s="467">
        <v>2000</v>
      </c>
      <c r="AF16" s="467">
        <v>1073</v>
      </c>
      <c r="AG16" s="463">
        <v>0</v>
      </c>
      <c r="AH16" s="463">
        <v>0</v>
      </c>
      <c r="AI16" s="467">
        <v>1073</v>
      </c>
      <c r="AJ16" s="494" t="s">
        <v>333</v>
      </c>
      <c r="AK16" s="462">
        <v>0</v>
      </c>
      <c r="AL16" s="462">
        <v>0</v>
      </c>
      <c r="AM16" s="462">
        <v>0</v>
      </c>
      <c r="AN16" s="462">
        <v>0</v>
      </c>
      <c r="AO16" s="497" t="s">
        <v>334</v>
      </c>
      <c r="AP16" s="522">
        <v>21358</v>
      </c>
      <c r="AQ16" s="473" t="s">
        <v>318</v>
      </c>
      <c r="AR16" s="474"/>
      <c r="AS16" s="474" t="s">
        <v>324</v>
      </c>
      <c r="AT16" s="473" t="s">
        <v>324</v>
      </c>
      <c r="AU16" s="475" t="s">
        <v>321</v>
      </c>
      <c r="AV16" s="137"/>
    </row>
    <row r="17" spans="1:48" ht="18" customHeight="1">
      <c r="A17" s="103" t="s">
        <v>112</v>
      </c>
      <c r="B17" s="491" t="s">
        <v>280</v>
      </c>
      <c r="C17" s="489" t="s">
        <v>348</v>
      </c>
      <c r="D17" s="465">
        <v>60</v>
      </c>
      <c r="E17" s="466">
        <v>0</v>
      </c>
      <c r="F17" s="463">
        <v>0</v>
      </c>
      <c r="G17" s="463">
        <v>60</v>
      </c>
      <c r="H17" s="463">
        <v>39.299999999999997</v>
      </c>
      <c r="I17" s="463">
        <v>0</v>
      </c>
      <c r="J17" s="463">
        <v>0</v>
      </c>
      <c r="K17" s="463">
        <v>39.299999999999997</v>
      </c>
      <c r="L17" s="458" t="s">
        <v>349</v>
      </c>
      <c r="M17" s="462">
        <v>0</v>
      </c>
      <c r="N17" s="462">
        <v>0</v>
      </c>
      <c r="O17" s="462">
        <v>0</v>
      </c>
      <c r="P17" s="462">
        <v>0</v>
      </c>
      <c r="Q17" s="472">
        <v>38713</v>
      </c>
      <c r="R17" s="522">
        <v>478</v>
      </c>
      <c r="S17" s="473" t="s">
        <v>318</v>
      </c>
      <c r="T17" s="474" t="s">
        <v>350</v>
      </c>
      <c r="U17" s="463" t="s">
        <v>0</v>
      </c>
      <c r="V17" s="463" t="s">
        <v>0</v>
      </c>
      <c r="W17" s="475" t="s">
        <v>351</v>
      </c>
      <c r="X17" s="477" t="s">
        <v>157</v>
      </c>
      <c r="Y17" s="101"/>
      <c r="Z17" s="488" t="s">
        <v>217</v>
      </c>
      <c r="AA17" s="489" t="s">
        <v>373</v>
      </c>
      <c r="AB17" s="467">
        <v>2600</v>
      </c>
      <c r="AC17" s="466">
        <v>0</v>
      </c>
      <c r="AD17" s="463">
        <v>0</v>
      </c>
      <c r="AE17" s="467">
        <v>2600</v>
      </c>
      <c r="AF17" s="467">
        <v>1790.4</v>
      </c>
      <c r="AG17" s="463">
        <v>0</v>
      </c>
      <c r="AH17" s="463">
        <v>0</v>
      </c>
      <c r="AI17" s="467">
        <v>1790.4</v>
      </c>
      <c r="AJ17" s="494" t="s">
        <v>335</v>
      </c>
      <c r="AK17" s="462">
        <v>0</v>
      </c>
      <c r="AL17" s="462">
        <v>0</v>
      </c>
      <c r="AM17" s="462">
        <v>0</v>
      </c>
      <c r="AN17" s="462">
        <v>0</v>
      </c>
      <c r="AO17" s="497">
        <v>42303</v>
      </c>
      <c r="AP17" s="522">
        <v>20350</v>
      </c>
      <c r="AQ17" s="473" t="s">
        <v>318</v>
      </c>
      <c r="AR17" s="474" t="s">
        <v>320</v>
      </c>
      <c r="AS17" s="474" t="s">
        <v>336</v>
      </c>
      <c r="AT17" s="473" t="s">
        <v>324</v>
      </c>
      <c r="AU17" s="475" t="s">
        <v>321</v>
      </c>
      <c r="AV17" s="137"/>
    </row>
    <row r="18" spans="1:48" ht="18" customHeight="1">
      <c r="A18" s="101"/>
      <c r="B18" s="490" t="s">
        <v>78</v>
      </c>
      <c r="C18" s="489" t="s">
        <v>206</v>
      </c>
      <c r="D18" s="465">
        <v>50</v>
      </c>
      <c r="E18" s="466">
        <v>0</v>
      </c>
      <c r="F18" s="463">
        <v>0</v>
      </c>
      <c r="G18" s="463">
        <v>50</v>
      </c>
      <c r="H18" s="463">
        <v>35.9</v>
      </c>
      <c r="I18" s="463">
        <v>0</v>
      </c>
      <c r="J18" s="463">
        <v>0</v>
      </c>
      <c r="K18" s="463">
        <v>35.9</v>
      </c>
      <c r="L18" s="494" t="s">
        <v>352</v>
      </c>
      <c r="M18" s="462">
        <v>0</v>
      </c>
      <c r="N18" s="462">
        <v>0</v>
      </c>
      <c r="O18" s="462">
        <v>0</v>
      </c>
      <c r="P18" s="462">
        <v>0</v>
      </c>
      <c r="Q18" s="476">
        <v>39808</v>
      </c>
      <c r="R18" s="522">
        <v>124.1</v>
      </c>
      <c r="S18" s="473" t="s">
        <v>318</v>
      </c>
      <c r="T18" s="474" t="s">
        <v>350</v>
      </c>
      <c r="U18" s="463" t="s">
        <v>0</v>
      </c>
      <c r="V18" s="463" t="s">
        <v>0</v>
      </c>
      <c r="W18" s="475" t="s">
        <v>353</v>
      </c>
      <c r="X18" s="101"/>
      <c r="Y18" s="103"/>
      <c r="Z18" s="490" t="s">
        <v>104</v>
      </c>
      <c r="AA18" s="489" t="s">
        <v>218</v>
      </c>
      <c r="AB18" s="465">
        <v>280000</v>
      </c>
      <c r="AC18" s="466">
        <v>0</v>
      </c>
      <c r="AD18" s="463">
        <v>0</v>
      </c>
      <c r="AE18" s="467">
        <v>280000</v>
      </c>
      <c r="AF18" s="465">
        <v>257406.5</v>
      </c>
      <c r="AG18" s="463">
        <v>0</v>
      </c>
      <c r="AH18" s="463">
        <v>0</v>
      </c>
      <c r="AI18" s="465">
        <v>257406.5</v>
      </c>
      <c r="AJ18" s="494" t="s">
        <v>374</v>
      </c>
      <c r="AK18" s="462">
        <v>511</v>
      </c>
      <c r="AL18" s="462">
        <v>0</v>
      </c>
      <c r="AM18" s="462">
        <v>151.1</v>
      </c>
      <c r="AN18" s="462">
        <v>226.7</v>
      </c>
      <c r="AO18" s="472">
        <v>33725</v>
      </c>
      <c r="AP18" s="522">
        <v>210009</v>
      </c>
      <c r="AQ18" s="473" t="s">
        <v>318</v>
      </c>
      <c r="AR18" s="474" t="s">
        <v>320</v>
      </c>
      <c r="AS18" s="473" t="s">
        <v>324</v>
      </c>
      <c r="AT18" s="473" t="s">
        <v>324</v>
      </c>
      <c r="AU18" s="475" t="s">
        <v>321</v>
      </c>
      <c r="AV18" s="138"/>
    </row>
    <row r="19" spans="1:48" ht="18" customHeight="1">
      <c r="A19" s="101"/>
      <c r="B19" s="490" t="s">
        <v>82</v>
      </c>
      <c r="C19" s="489" t="s">
        <v>207</v>
      </c>
      <c r="D19" s="465">
        <v>34</v>
      </c>
      <c r="E19" s="466">
        <v>0</v>
      </c>
      <c r="F19" s="463">
        <v>0</v>
      </c>
      <c r="G19" s="463">
        <v>34</v>
      </c>
      <c r="H19" s="463">
        <v>22.4</v>
      </c>
      <c r="I19" s="463">
        <v>0</v>
      </c>
      <c r="J19" s="463">
        <v>0</v>
      </c>
      <c r="K19" s="463">
        <v>22.4</v>
      </c>
      <c r="L19" s="495" t="s">
        <v>319</v>
      </c>
      <c r="M19" s="462">
        <v>0</v>
      </c>
      <c r="N19" s="462">
        <v>0</v>
      </c>
      <c r="O19" s="462">
        <v>0</v>
      </c>
      <c r="P19" s="462">
        <v>0</v>
      </c>
      <c r="Q19" s="476">
        <v>36715</v>
      </c>
      <c r="R19" s="522">
        <v>227.9</v>
      </c>
      <c r="S19" s="473" t="s">
        <v>318</v>
      </c>
      <c r="T19" s="474" t="s">
        <v>354</v>
      </c>
      <c r="U19" s="463" t="s">
        <v>0</v>
      </c>
      <c r="V19" s="463" t="s">
        <v>0</v>
      </c>
      <c r="W19" s="475" t="s">
        <v>353</v>
      </c>
      <c r="X19" s="101"/>
      <c r="Y19" s="103" t="s">
        <v>113</v>
      </c>
      <c r="Z19" s="490" t="s">
        <v>84</v>
      </c>
      <c r="AA19" s="489" t="s">
        <v>219</v>
      </c>
      <c r="AB19" s="465">
        <v>8000</v>
      </c>
      <c r="AC19" s="466">
        <v>0</v>
      </c>
      <c r="AD19" s="463">
        <v>0</v>
      </c>
      <c r="AE19" s="467">
        <v>8000</v>
      </c>
      <c r="AF19" s="465">
        <v>4876.2</v>
      </c>
      <c r="AG19" s="463">
        <v>0</v>
      </c>
      <c r="AH19" s="463">
        <v>0</v>
      </c>
      <c r="AI19" s="465">
        <v>4876.2</v>
      </c>
      <c r="AJ19" s="494" t="s">
        <v>337</v>
      </c>
      <c r="AK19" s="462">
        <v>227.2</v>
      </c>
      <c r="AL19" s="462">
        <v>0</v>
      </c>
      <c r="AM19" s="462">
        <v>0</v>
      </c>
      <c r="AN19" s="462">
        <v>0</v>
      </c>
      <c r="AO19" s="476" t="s">
        <v>375</v>
      </c>
      <c r="AP19" s="527">
        <v>31518</v>
      </c>
      <c r="AQ19" s="473" t="s">
        <v>318</v>
      </c>
      <c r="AR19" s="474" t="s">
        <v>326</v>
      </c>
      <c r="AS19" s="473" t="s">
        <v>338</v>
      </c>
      <c r="AT19" s="473" t="s">
        <v>324</v>
      </c>
      <c r="AU19" s="475" t="s">
        <v>321</v>
      </c>
      <c r="AV19" s="138" t="s">
        <v>68</v>
      </c>
    </row>
    <row r="20" spans="1:48" ht="18" customHeight="1">
      <c r="A20" s="101"/>
      <c r="B20" s="490" t="s">
        <v>83</v>
      </c>
      <c r="C20" s="489" t="s">
        <v>208</v>
      </c>
      <c r="D20" s="465">
        <v>60</v>
      </c>
      <c r="E20" s="466">
        <v>0</v>
      </c>
      <c r="F20" s="463">
        <v>0</v>
      </c>
      <c r="G20" s="463">
        <v>60</v>
      </c>
      <c r="H20" s="463">
        <v>42.3</v>
      </c>
      <c r="I20" s="463">
        <v>0</v>
      </c>
      <c r="J20" s="463">
        <v>0</v>
      </c>
      <c r="K20" s="463">
        <v>42.3</v>
      </c>
      <c r="L20" s="495" t="s">
        <v>319</v>
      </c>
      <c r="M20" s="462">
        <v>0</v>
      </c>
      <c r="N20" s="462">
        <v>0</v>
      </c>
      <c r="O20" s="462">
        <v>0</v>
      </c>
      <c r="P20" s="462">
        <v>0</v>
      </c>
      <c r="Q20" s="476">
        <v>36516</v>
      </c>
      <c r="R20" s="522">
        <v>336.1</v>
      </c>
      <c r="S20" s="473" t="s">
        <v>318</v>
      </c>
      <c r="T20" s="474" t="s">
        <v>354</v>
      </c>
      <c r="U20" s="463" t="s">
        <v>0</v>
      </c>
      <c r="V20" s="463" t="s">
        <v>0</v>
      </c>
      <c r="W20" s="475" t="s">
        <v>353</v>
      </c>
      <c r="X20" s="101"/>
      <c r="Y20" s="101"/>
      <c r="Z20" s="488" t="s">
        <v>85</v>
      </c>
      <c r="AA20" s="489" t="s">
        <v>220</v>
      </c>
      <c r="AB20" s="467">
        <v>60</v>
      </c>
      <c r="AC20" s="466">
        <v>0</v>
      </c>
      <c r="AD20" s="463">
        <v>0</v>
      </c>
      <c r="AE20" s="467">
        <v>60</v>
      </c>
      <c r="AF20" s="467">
        <v>46</v>
      </c>
      <c r="AG20" s="463">
        <v>0</v>
      </c>
      <c r="AH20" s="463">
        <v>0</v>
      </c>
      <c r="AI20" s="467">
        <v>46</v>
      </c>
      <c r="AJ20" s="494" t="s">
        <v>339</v>
      </c>
      <c r="AK20" s="462">
        <v>0</v>
      </c>
      <c r="AL20" s="462">
        <v>0</v>
      </c>
      <c r="AM20" s="462">
        <v>0</v>
      </c>
      <c r="AN20" s="462">
        <v>0</v>
      </c>
      <c r="AO20" s="497">
        <v>39812</v>
      </c>
      <c r="AP20" s="527">
        <v>160</v>
      </c>
      <c r="AQ20" s="473" t="s">
        <v>318</v>
      </c>
      <c r="AR20" s="474" t="s">
        <v>320</v>
      </c>
      <c r="AS20" s="498" t="s">
        <v>338</v>
      </c>
      <c r="AT20" s="473" t="s">
        <v>43</v>
      </c>
      <c r="AU20" s="475" t="s">
        <v>321</v>
      </c>
      <c r="AV20" s="101"/>
    </row>
    <row r="21" spans="1:48" ht="18" customHeight="1">
      <c r="A21" s="101"/>
      <c r="B21" s="488" t="s">
        <v>209</v>
      </c>
      <c r="C21" s="489" t="s">
        <v>210</v>
      </c>
      <c r="D21" s="467">
        <v>150</v>
      </c>
      <c r="E21" s="466">
        <v>0</v>
      </c>
      <c r="F21" s="463">
        <v>150</v>
      </c>
      <c r="G21" s="463">
        <v>0</v>
      </c>
      <c r="H21" s="463">
        <v>139.6</v>
      </c>
      <c r="I21" s="463">
        <v>0</v>
      </c>
      <c r="J21" s="463">
        <v>139.6</v>
      </c>
      <c r="K21" s="463">
        <v>0</v>
      </c>
      <c r="L21" s="495" t="s">
        <v>322</v>
      </c>
      <c r="M21" s="462">
        <v>0</v>
      </c>
      <c r="N21" s="462">
        <v>0</v>
      </c>
      <c r="O21" s="462">
        <v>0</v>
      </c>
      <c r="P21" s="462">
        <v>0</v>
      </c>
      <c r="Q21" s="476">
        <v>33846</v>
      </c>
      <c r="R21" s="522">
        <v>229</v>
      </c>
      <c r="S21" s="473" t="s">
        <v>318</v>
      </c>
      <c r="T21" s="474" t="s">
        <v>0</v>
      </c>
      <c r="U21" s="473" t="s">
        <v>323</v>
      </c>
      <c r="V21" s="473" t="s">
        <v>324</v>
      </c>
      <c r="W21" s="475" t="s">
        <v>321</v>
      </c>
      <c r="X21" s="101"/>
      <c r="Y21" s="101"/>
      <c r="Z21" s="488" t="s">
        <v>86</v>
      </c>
      <c r="AA21" s="489" t="s">
        <v>107</v>
      </c>
      <c r="AB21" s="467">
        <v>150</v>
      </c>
      <c r="AC21" s="466">
        <v>0</v>
      </c>
      <c r="AD21" s="463">
        <v>0</v>
      </c>
      <c r="AE21" s="467">
        <v>150</v>
      </c>
      <c r="AF21" s="467">
        <v>125.1</v>
      </c>
      <c r="AG21" s="463">
        <v>0</v>
      </c>
      <c r="AH21" s="463">
        <v>0</v>
      </c>
      <c r="AI21" s="467">
        <v>125.1</v>
      </c>
      <c r="AJ21" s="494" t="s">
        <v>332</v>
      </c>
      <c r="AK21" s="462">
        <v>0</v>
      </c>
      <c r="AL21" s="462">
        <v>0</v>
      </c>
      <c r="AM21" s="462">
        <v>0</v>
      </c>
      <c r="AN21" s="462">
        <v>0</v>
      </c>
      <c r="AO21" s="499">
        <v>41271</v>
      </c>
      <c r="AP21" s="527">
        <v>329.9</v>
      </c>
      <c r="AQ21" s="473" t="s">
        <v>318</v>
      </c>
      <c r="AR21" s="474" t="s">
        <v>320</v>
      </c>
      <c r="AS21" s="473" t="s">
        <v>340</v>
      </c>
      <c r="AT21" s="473" t="s">
        <v>43</v>
      </c>
      <c r="AU21" s="475" t="s">
        <v>321</v>
      </c>
      <c r="AV21" s="101"/>
    </row>
    <row r="22" spans="1:48" ht="18" customHeight="1">
      <c r="A22" s="101"/>
      <c r="B22" s="488" t="s">
        <v>87</v>
      </c>
      <c r="C22" s="489" t="s">
        <v>211</v>
      </c>
      <c r="D22" s="467">
        <v>30</v>
      </c>
      <c r="E22" s="466">
        <v>0</v>
      </c>
      <c r="F22" s="463">
        <v>0</v>
      </c>
      <c r="G22" s="463">
        <v>30</v>
      </c>
      <c r="H22" s="463">
        <v>21.9</v>
      </c>
      <c r="I22" s="463">
        <v>0</v>
      </c>
      <c r="J22" s="463">
        <v>0</v>
      </c>
      <c r="K22" s="463">
        <v>21.9</v>
      </c>
      <c r="L22" s="494" t="s">
        <v>355</v>
      </c>
      <c r="M22" s="462">
        <v>0</v>
      </c>
      <c r="N22" s="462">
        <v>0</v>
      </c>
      <c r="O22" s="462">
        <v>0</v>
      </c>
      <c r="P22" s="462">
        <v>0</v>
      </c>
      <c r="Q22" s="476">
        <v>37854</v>
      </c>
      <c r="R22" s="522">
        <v>144.80000000000001</v>
      </c>
      <c r="S22" s="473" t="s">
        <v>318</v>
      </c>
      <c r="T22" s="474" t="s">
        <v>350</v>
      </c>
      <c r="U22" s="463" t="s">
        <v>0</v>
      </c>
      <c r="V22" s="463" t="s">
        <v>0</v>
      </c>
      <c r="W22" s="475" t="s">
        <v>353</v>
      </c>
      <c r="X22" s="101"/>
      <c r="Y22" s="101"/>
      <c r="Z22" s="488" t="s">
        <v>88</v>
      </c>
      <c r="AA22" s="489" t="s">
        <v>221</v>
      </c>
      <c r="AB22" s="467">
        <v>80</v>
      </c>
      <c r="AC22" s="466">
        <v>0</v>
      </c>
      <c r="AD22" s="463">
        <v>0</v>
      </c>
      <c r="AE22" s="467">
        <v>80</v>
      </c>
      <c r="AF22" s="467">
        <v>58.6</v>
      </c>
      <c r="AG22" s="463">
        <v>0</v>
      </c>
      <c r="AH22" s="463">
        <v>0</v>
      </c>
      <c r="AI22" s="467">
        <v>58.6</v>
      </c>
      <c r="AJ22" s="494" t="s">
        <v>332</v>
      </c>
      <c r="AK22" s="462">
        <v>0</v>
      </c>
      <c r="AL22" s="462">
        <v>0</v>
      </c>
      <c r="AM22" s="462">
        <v>0</v>
      </c>
      <c r="AN22" s="462">
        <v>0</v>
      </c>
      <c r="AO22" s="497">
        <v>39595</v>
      </c>
      <c r="AP22" s="527">
        <v>292</v>
      </c>
      <c r="AQ22" s="473" t="s">
        <v>318</v>
      </c>
      <c r="AR22" s="474" t="s">
        <v>320</v>
      </c>
      <c r="AS22" s="473" t="s">
        <v>341</v>
      </c>
      <c r="AT22" s="473" t="s">
        <v>43</v>
      </c>
      <c r="AU22" s="475" t="s">
        <v>321</v>
      </c>
      <c r="AV22" s="101"/>
    </row>
    <row r="23" spans="1:48" ht="18" customHeight="1">
      <c r="A23" s="101"/>
      <c r="B23" s="488" t="s">
        <v>281</v>
      </c>
      <c r="C23" s="489" t="s">
        <v>212</v>
      </c>
      <c r="D23" s="467">
        <v>1000</v>
      </c>
      <c r="E23" s="466">
        <v>0</v>
      </c>
      <c r="F23" s="463">
        <v>1000</v>
      </c>
      <c r="G23" s="463">
        <v>0</v>
      </c>
      <c r="H23" s="463">
        <v>549.20000000000005</v>
      </c>
      <c r="I23" s="463">
        <v>0</v>
      </c>
      <c r="J23" s="463">
        <v>549.20000000000005</v>
      </c>
      <c r="K23" s="463">
        <v>0</v>
      </c>
      <c r="L23" s="495" t="s">
        <v>322</v>
      </c>
      <c r="M23" s="462">
        <v>0</v>
      </c>
      <c r="N23" s="462">
        <v>0</v>
      </c>
      <c r="O23" s="462">
        <v>0</v>
      </c>
      <c r="P23" s="462">
        <v>0</v>
      </c>
      <c r="Q23" s="476">
        <v>31729</v>
      </c>
      <c r="R23" s="522">
        <v>2502</v>
      </c>
      <c r="S23" s="473" t="s">
        <v>318</v>
      </c>
      <c r="T23" s="474" t="s">
        <v>350</v>
      </c>
      <c r="U23" s="473" t="s">
        <v>323</v>
      </c>
      <c r="V23" s="473" t="s">
        <v>324</v>
      </c>
      <c r="W23" s="475" t="s">
        <v>321</v>
      </c>
      <c r="X23" s="101"/>
      <c r="Y23" s="101"/>
      <c r="Z23" s="491" t="s">
        <v>89</v>
      </c>
      <c r="AA23" s="489" t="s">
        <v>222</v>
      </c>
      <c r="AB23" s="465">
        <v>25</v>
      </c>
      <c r="AC23" s="466">
        <v>0</v>
      </c>
      <c r="AD23" s="463">
        <v>25</v>
      </c>
      <c r="AE23" s="463">
        <v>0</v>
      </c>
      <c r="AF23" s="465">
        <v>13.1</v>
      </c>
      <c r="AG23" s="463">
        <v>0</v>
      </c>
      <c r="AH23" s="463">
        <v>13.1</v>
      </c>
      <c r="AI23" s="465">
        <v>0</v>
      </c>
      <c r="AJ23" s="495" t="s">
        <v>376</v>
      </c>
      <c r="AK23" s="462">
        <v>0</v>
      </c>
      <c r="AL23" s="462">
        <v>0</v>
      </c>
      <c r="AM23" s="462">
        <v>0</v>
      </c>
      <c r="AN23" s="462">
        <v>0</v>
      </c>
      <c r="AO23" s="472">
        <v>37400</v>
      </c>
      <c r="AP23" s="527">
        <v>146</v>
      </c>
      <c r="AQ23" s="473" t="s">
        <v>318</v>
      </c>
      <c r="AR23" s="474" t="s">
        <v>342</v>
      </c>
      <c r="AS23" s="473" t="s">
        <v>341</v>
      </c>
      <c r="AT23" s="473" t="s">
        <v>43</v>
      </c>
      <c r="AU23" s="475" t="s">
        <v>321</v>
      </c>
      <c r="AV23" s="101"/>
    </row>
    <row r="24" spans="1:48" ht="18" customHeight="1">
      <c r="A24" s="101"/>
      <c r="B24" s="490" t="s">
        <v>90</v>
      </c>
      <c r="C24" s="489" t="s">
        <v>356</v>
      </c>
      <c r="D24" s="465">
        <v>700</v>
      </c>
      <c r="E24" s="466">
        <v>0</v>
      </c>
      <c r="F24" s="463">
        <v>0</v>
      </c>
      <c r="G24" s="463">
        <v>700</v>
      </c>
      <c r="H24" s="463">
        <v>638.4</v>
      </c>
      <c r="I24" s="463">
        <v>0</v>
      </c>
      <c r="J24" s="463">
        <v>0</v>
      </c>
      <c r="K24" s="463">
        <v>638.4</v>
      </c>
      <c r="L24" s="494" t="s">
        <v>325</v>
      </c>
      <c r="M24" s="462">
        <v>0</v>
      </c>
      <c r="N24" s="462">
        <v>0</v>
      </c>
      <c r="O24" s="462">
        <v>0</v>
      </c>
      <c r="P24" s="462">
        <v>0</v>
      </c>
      <c r="Q24" s="472" t="s">
        <v>357</v>
      </c>
      <c r="R24" s="522">
        <v>6315</v>
      </c>
      <c r="S24" s="473" t="s">
        <v>318</v>
      </c>
      <c r="T24" s="474" t="s">
        <v>326</v>
      </c>
      <c r="U24" s="473" t="s">
        <v>327</v>
      </c>
      <c r="V24" s="473" t="s">
        <v>328</v>
      </c>
      <c r="W24" s="475" t="s">
        <v>328</v>
      </c>
      <c r="X24" s="101"/>
      <c r="Y24" s="101"/>
      <c r="Z24" s="491" t="s">
        <v>91</v>
      </c>
      <c r="AA24" s="489" t="s">
        <v>223</v>
      </c>
      <c r="AB24" s="465">
        <v>40</v>
      </c>
      <c r="AC24" s="466">
        <v>0</v>
      </c>
      <c r="AD24" s="463">
        <v>0</v>
      </c>
      <c r="AE24" s="467">
        <v>40</v>
      </c>
      <c r="AF24" s="465">
        <v>21.8</v>
      </c>
      <c r="AG24" s="463">
        <v>0</v>
      </c>
      <c r="AH24" s="463">
        <v>0</v>
      </c>
      <c r="AI24" s="465">
        <v>21.8</v>
      </c>
      <c r="AJ24" s="494" t="s">
        <v>343</v>
      </c>
      <c r="AK24" s="462">
        <v>0</v>
      </c>
      <c r="AL24" s="462">
        <v>0</v>
      </c>
      <c r="AM24" s="462">
        <v>0</v>
      </c>
      <c r="AN24" s="462">
        <v>0</v>
      </c>
      <c r="AO24" s="472">
        <v>38713</v>
      </c>
      <c r="AP24" s="527">
        <v>234.7</v>
      </c>
      <c r="AQ24" s="473" t="s">
        <v>318</v>
      </c>
      <c r="AR24" s="474" t="s">
        <v>320</v>
      </c>
      <c r="AS24" s="473" t="s">
        <v>340</v>
      </c>
      <c r="AT24" s="473" t="s">
        <v>43</v>
      </c>
      <c r="AU24" s="475" t="s">
        <v>321</v>
      </c>
      <c r="AV24" s="101"/>
    </row>
    <row r="25" spans="1:48" ht="18" customHeight="1">
      <c r="A25" s="101"/>
      <c r="B25" s="490" t="s">
        <v>276</v>
      </c>
      <c r="C25" s="489" t="s">
        <v>283</v>
      </c>
      <c r="D25" s="465">
        <v>18</v>
      </c>
      <c r="E25" s="466">
        <v>0</v>
      </c>
      <c r="F25" s="463">
        <v>0</v>
      </c>
      <c r="G25" s="463">
        <v>18</v>
      </c>
      <c r="H25" s="463">
        <v>11.3</v>
      </c>
      <c r="I25" s="463">
        <v>0</v>
      </c>
      <c r="J25" s="463">
        <v>0</v>
      </c>
      <c r="K25" s="463">
        <v>11.3</v>
      </c>
      <c r="L25" s="459" t="s">
        <v>349</v>
      </c>
      <c r="M25" s="462">
        <v>0</v>
      </c>
      <c r="N25" s="462">
        <v>0</v>
      </c>
      <c r="O25" s="462">
        <v>0</v>
      </c>
      <c r="P25" s="462">
        <v>0</v>
      </c>
      <c r="Q25" s="472">
        <v>38713</v>
      </c>
      <c r="R25" s="522">
        <v>98.7</v>
      </c>
      <c r="S25" s="473" t="s">
        <v>318</v>
      </c>
      <c r="T25" s="474" t="s">
        <v>350</v>
      </c>
      <c r="U25" s="463" t="s">
        <v>0</v>
      </c>
      <c r="V25" s="463" t="s">
        <v>0</v>
      </c>
      <c r="W25" s="475" t="s">
        <v>353</v>
      </c>
      <c r="X25" s="101"/>
      <c r="Y25" s="101"/>
      <c r="Z25" s="490" t="s">
        <v>92</v>
      </c>
      <c r="AA25" s="489" t="s">
        <v>224</v>
      </c>
      <c r="AB25" s="465">
        <v>190</v>
      </c>
      <c r="AC25" s="466">
        <v>0</v>
      </c>
      <c r="AD25" s="463">
        <v>0</v>
      </c>
      <c r="AE25" s="467">
        <v>190</v>
      </c>
      <c r="AF25" s="465">
        <v>155.4</v>
      </c>
      <c r="AG25" s="463">
        <v>0</v>
      </c>
      <c r="AH25" s="463">
        <v>0</v>
      </c>
      <c r="AI25" s="467">
        <v>155.4</v>
      </c>
      <c r="AJ25" s="494" t="s">
        <v>332</v>
      </c>
      <c r="AK25" s="462">
        <v>0</v>
      </c>
      <c r="AL25" s="462">
        <v>0</v>
      </c>
      <c r="AM25" s="462">
        <v>0</v>
      </c>
      <c r="AN25" s="462">
        <v>0</v>
      </c>
      <c r="AO25" s="476">
        <v>41271</v>
      </c>
      <c r="AP25" s="527">
        <v>400.5</v>
      </c>
      <c r="AQ25" s="473" t="s">
        <v>318</v>
      </c>
      <c r="AR25" s="474" t="s">
        <v>320</v>
      </c>
      <c r="AS25" s="473" t="s">
        <v>338</v>
      </c>
      <c r="AT25" s="473" t="s">
        <v>43</v>
      </c>
      <c r="AU25" s="475" t="s">
        <v>321</v>
      </c>
      <c r="AV25" s="101"/>
    </row>
    <row r="26" spans="1:48" ht="18" customHeight="1">
      <c r="A26" s="101"/>
      <c r="B26" s="490" t="s">
        <v>279</v>
      </c>
      <c r="C26" s="489" t="s">
        <v>284</v>
      </c>
      <c r="D26" s="465">
        <v>35</v>
      </c>
      <c r="E26" s="466">
        <v>0</v>
      </c>
      <c r="F26" s="463">
        <v>0</v>
      </c>
      <c r="G26" s="463">
        <v>35</v>
      </c>
      <c r="H26" s="463">
        <v>25.4</v>
      </c>
      <c r="I26" s="463">
        <v>0</v>
      </c>
      <c r="J26" s="463">
        <v>0</v>
      </c>
      <c r="K26" s="463">
        <v>25.4</v>
      </c>
      <c r="L26" s="495" t="s">
        <v>358</v>
      </c>
      <c r="M26" s="462">
        <v>0</v>
      </c>
      <c r="N26" s="462">
        <v>0</v>
      </c>
      <c r="O26" s="462">
        <v>0</v>
      </c>
      <c r="P26" s="462">
        <v>0</v>
      </c>
      <c r="Q26" s="472">
        <v>39444</v>
      </c>
      <c r="R26" s="522">
        <v>98.4</v>
      </c>
      <c r="S26" s="473" t="s">
        <v>318</v>
      </c>
      <c r="T26" s="474" t="s">
        <v>350</v>
      </c>
      <c r="U26" s="463" t="s">
        <v>0</v>
      </c>
      <c r="V26" s="463" t="s">
        <v>0</v>
      </c>
      <c r="W26" s="475" t="s">
        <v>351</v>
      </c>
      <c r="X26" s="101"/>
      <c r="Y26" s="101"/>
      <c r="Z26" s="488" t="s">
        <v>93</v>
      </c>
      <c r="AA26" s="489" t="s">
        <v>225</v>
      </c>
      <c r="AB26" s="467">
        <v>20</v>
      </c>
      <c r="AC26" s="466">
        <v>0</v>
      </c>
      <c r="AD26" s="463">
        <v>0</v>
      </c>
      <c r="AE26" s="467">
        <v>20</v>
      </c>
      <c r="AF26" s="467">
        <v>13</v>
      </c>
      <c r="AG26" s="463">
        <v>0</v>
      </c>
      <c r="AH26" s="463">
        <v>0</v>
      </c>
      <c r="AI26" s="467">
        <v>13</v>
      </c>
      <c r="AJ26" s="494" t="s">
        <v>319</v>
      </c>
      <c r="AK26" s="462">
        <v>0</v>
      </c>
      <c r="AL26" s="462">
        <v>0</v>
      </c>
      <c r="AM26" s="462">
        <v>0</v>
      </c>
      <c r="AN26" s="462">
        <v>0</v>
      </c>
      <c r="AO26" s="499">
        <v>38524</v>
      </c>
      <c r="AP26" s="522">
        <v>90.7</v>
      </c>
      <c r="AQ26" s="473" t="s">
        <v>318</v>
      </c>
      <c r="AR26" s="474" t="s">
        <v>320</v>
      </c>
      <c r="AS26" s="473" t="s">
        <v>324</v>
      </c>
      <c r="AT26" s="473" t="s">
        <v>43</v>
      </c>
      <c r="AU26" s="475" t="s">
        <v>321</v>
      </c>
      <c r="AV26" s="101"/>
    </row>
    <row r="27" spans="1:48" ht="18" customHeight="1">
      <c r="A27" s="101"/>
      <c r="B27" s="491" t="s">
        <v>94</v>
      </c>
      <c r="C27" s="489" t="s">
        <v>213</v>
      </c>
      <c r="D27" s="465">
        <v>25</v>
      </c>
      <c r="E27" s="466">
        <v>0</v>
      </c>
      <c r="F27" s="463">
        <v>0</v>
      </c>
      <c r="G27" s="463">
        <v>25</v>
      </c>
      <c r="H27" s="463">
        <v>20.8</v>
      </c>
      <c r="I27" s="463">
        <v>0</v>
      </c>
      <c r="J27" s="463">
        <v>0</v>
      </c>
      <c r="K27" s="463">
        <v>20.8</v>
      </c>
      <c r="L27" s="494" t="s">
        <v>359</v>
      </c>
      <c r="M27" s="462">
        <v>0</v>
      </c>
      <c r="N27" s="462">
        <v>0</v>
      </c>
      <c r="O27" s="462">
        <v>0</v>
      </c>
      <c r="P27" s="462">
        <v>0</v>
      </c>
      <c r="Q27" s="476">
        <v>39442</v>
      </c>
      <c r="R27" s="522">
        <v>180.8</v>
      </c>
      <c r="S27" s="473" t="s">
        <v>318</v>
      </c>
      <c r="T27" s="474" t="s">
        <v>350</v>
      </c>
      <c r="U27" s="463" t="s">
        <v>0</v>
      </c>
      <c r="V27" s="463" t="s">
        <v>0</v>
      </c>
      <c r="W27" s="475" t="s">
        <v>353</v>
      </c>
      <c r="X27" s="101"/>
      <c r="Y27" s="101"/>
      <c r="Z27" s="488" t="s">
        <v>96</v>
      </c>
      <c r="AA27" s="489" t="s">
        <v>226</v>
      </c>
      <c r="AB27" s="467">
        <v>3300</v>
      </c>
      <c r="AC27" s="466">
        <v>0</v>
      </c>
      <c r="AD27" s="463">
        <v>0</v>
      </c>
      <c r="AE27" s="467">
        <v>3300</v>
      </c>
      <c r="AF27" s="467">
        <v>1738.8</v>
      </c>
      <c r="AG27" s="463">
        <v>0</v>
      </c>
      <c r="AH27" s="463">
        <v>0</v>
      </c>
      <c r="AI27" s="467">
        <v>1738.8</v>
      </c>
      <c r="AJ27" s="495" t="s">
        <v>333</v>
      </c>
      <c r="AK27" s="462">
        <v>0</v>
      </c>
      <c r="AL27" s="462">
        <v>0</v>
      </c>
      <c r="AM27" s="462">
        <v>0</v>
      </c>
      <c r="AN27" s="462">
        <v>0</v>
      </c>
      <c r="AO27" s="499">
        <v>41235</v>
      </c>
      <c r="AP27" s="527">
        <v>26036</v>
      </c>
      <c r="AQ27" s="473" t="s">
        <v>318</v>
      </c>
      <c r="AR27" s="474" t="s">
        <v>326</v>
      </c>
      <c r="AS27" s="473" t="s">
        <v>324</v>
      </c>
      <c r="AT27" s="473" t="s">
        <v>324</v>
      </c>
      <c r="AU27" s="475" t="s">
        <v>321</v>
      </c>
      <c r="AV27" s="101"/>
    </row>
    <row r="28" spans="1:48" ht="18" customHeight="1">
      <c r="A28" s="101"/>
      <c r="B28" s="488" t="s">
        <v>275</v>
      </c>
      <c r="C28" s="489" t="s">
        <v>360</v>
      </c>
      <c r="D28" s="467">
        <v>15</v>
      </c>
      <c r="E28" s="466">
        <v>0</v>
      </c>
      <c r="F28" s="463">
        <v>0</v>
      </c>
      <c r="G28" s="463">
        <v>15</v>
      </c>
      <c r="H28" s="463">
        <v>12</v>
      </c>
      <c r="I28" s="463">
        <v>0</v>
      </c>
      <c r="J28" s="463">
        <v>0</v>
      </c>
      <c r="K28" s="463">
        <v>12</v>
      </c>
      <c r="L28" s="495" t="s">
        <v>319</v>
      </c>
      <c r="M28" s="462">
        <v>0</v>
      </c>
      <c r="N28" s="462">
        <v>0</v>
      </c>
      <c r="O28" s="462">
        <v>0</v>
      </c>
      <c r="P28" s="462">
        <v>0</v>
      </c>
      <c r="Q28" s="472">
        <v>38524</v>
      </c>
      <c r="R28" s="522">
        <v>76.7</v>
      </c>
      <c r="S28" s="473" t="s">
        <v>318</v>
      </c>
      <c r="T28" s="474" t="s">
        <v>354</v>
      </c>
      <c r="U28" s="463" t="s">
        <v>0</v>
      </c>
      <c r="V28" s="463" t="s">
        <v>0</v>
      </c>
      <c r="W28" s="475" t="s">
        <v>353</v>
      </c>
      <c r="X28" s="101"/>
      <c r="Y28" s="101"/>
      <c r="Z28" s="488" t="s">
        <v>97</v>
      </c>
      <c r="AA28" s="489" t="s">
        <v>108</v>
      </c>
      <c r="AB28" s="467">
        <v>45</v>
      </c>
      <c r="AC28" s="466">
        <v>0</v>
      </c>
      <c r="AD28" s="463">
        <v>0</v>
      </c>
      <c r="AE28" s="467">
        <v>45</v>
      </c>
      <c r="AF28" s="467">
        <v>24.6</v>
      </c>
      <c r="AG28" s="463">
        <v>0</v>
      </c>
      <c r="AH28" s="463">
        <v>0</v>
      </c>
      <c r="AI28" s="467">
        <v>24.6</v>
      </c>
      <c r="AJ28" s="494" t="s">
        <v>344</v>
      </c>
      <c r="AK28" s="462">
        <v>0</v>
      </c>
      <c r="AL28" s="462">
        <v>0</v>
      </c>
      <c r="AM28" s="462">
        <v>0</v>
      </c>
      <c r="AN28" s="462">
        <v>0</v>
      </c>
      <c r="AO28" s="499">
        <v>37872</v>
      </c>
      <c r="AP28" s="527">
        <v>135.80000000000001</v>
      </c>
      <c r="AQ28" s="473" t="s">
        <v>318</v>
      </c>
      <c r="AR28" s="474" t="s">
        <v>342</v>
      </c>
      <c r="AS28" s="473" t="s">
        <v>345</v>
      </c>
      <c r="AT28" s="473" t="s">
        <v>43</v>
      </c>
      <c r="AU28" s="475" t="s">
        <v>321</v>
      </c>
      <c r="AV28" s="101"/>
    </row>
    <row r="29" spans="1:48" ht="18" customHeight="1">
      <c r="A29" s="101"/>
      <c r="B29" s="488" t="s">
        <v>275</v>
      </c>
      <c r="C29" s="489" t="s">
        <v>361</v>
      </c>
      <c r="D29" s="467">
        <v>10</v>
      </c>
      <c r="E29" s="466">
        <v>0</v>
      </c>
      <c r="F29" s="463">
        <v>0</v>
      </c>
      <c r="G29" s="463">
        <v>10</v>
      </c>
      <c r="H29" s="463">
        <v>8.5</v>
      </c>
      <c r="I29" s="463">
        <v>0</v>
      </c>
      <c r="J29" s="463">
        <v>0</v>
      </c>
      <c r="K29" s="463">
        <v>8.5</v>
      </c>
      <c r="L29" s="494" t="s">
        <v>362</v>
      </c>
      <c r="M29" s="462">
        <v>0</v>
      </c>
      <c r="N29" s="462">
        <v>0</v>
      </c>
      <c r="O29" s="462">
        <v>0</v>
      </c>
      <c r="P29" s="462">
        <v>0</v>
      </c>
      <c r="Q29" s="472">
        <v>38524</v>
      </c>
      <c r="R29" s="522">
        <v>104</v>
      </c>
      <c r="S29" s="473" t="s">
        <v>318</v>
      </c>
      <c r="T29" s="474" t="s">
        <v>350</v>
      </c>
      <c r="U29" s="463" t="s">
        <v>0</v>
      </c>
      <c r="V29" s="463" t="s">
        <v>0</v>
      </c>
      <c r="W29" s="475" t="s">
        <v>353</v>
      </c>
      <c r="X29" s="101"/>
      <c r="Y29" s="101"/>
      <c r="Z29" s="488" t="s">
        <v>99</v>
      </c>
      <c r="AA29" s="489" t="s">
        <v>227</v>
      </c>
      <c r="AB29" s="467">
        <v>20</v>
      </c>
      <c r="AC29" s="466">
        <v>0</v>
      </c>
      <c r="AD29" s="463">
        <v>0</v>
      </c>
      <c r="AE29" s="467">
        <v>20</v>
      </c>
      <c r="AF29" s="467">
        <v>16.2</v>
      </c>
      <c r="AG29" s="463">
        <v>0</v>
      </c>
      <c r="AH29" s="463">
        <v>0</v>
      </c>
      <c r="AI29" s="467">
        <v>16.2</v>
      </c>
      <c r="AJ29" s="494" t="s">
        <v>332</v>
      </c>
      <c r="AK29" s="462">
        <v>0</v>
      </c>
      <c r="AL29" s="462">
        <v>0</v>
      </c>
      <c r="AM29" s="462">
        <v>0</v>
      </c>
      <c r="AN29" s="462">
        <v>0</v>
      </c>
      <c r="AO29" s="499">
        <v>39444</v>
      </c>
      <c r="AP29" s="527">
        <v>177.4</v>
      </c>
      <c r="AQ29" s="473" t="s">
        <v>318</v>
      </c>
      <c r="AR29" s="474" t="s">
        <v>320</v>
      </c>
      <c r="AS29" s="473" t="s">
        <v>338</v>
      </c>
      <c r="AT29" s="473" t="s">
        <v>43</v>
      </c>
      <c r="AU29" s="475" t="s">
        <v>321</v>
      </c>
      <c r="AV29" s="101"/>
    </row>
    <row r="30" spans="1:48" ht="18" customHeight="1">
      <c r="A30" s="101"/>
      <c r="B30" s="488" t="s">
        <v>441</v>
      </c>
      <c r="C30" s="489" t="s">
        <v>442</v>
      </c>
      <c r="D30" s="467">
        <v>90</v>
      </c>
      <c r="E30" s="466">
        <v>0</v>
      </c>
      <c r="F30" s="463">
        <v>0</v>
      </c>
      <c r="G30" s="463">
        <v>90</v>
      </c>
      <c r="H30" s="463">
        <v>74.900000000000006</v>
      </c>
      <c r="I30" s="463">
        <v>0</v>
      </c>
      <c r="J30" s="463">
        <v>0</v>
      </c>
      <c r="K30" s="463">
        <v>74.900000000000006</v>
      </c>
      <c r="L30" s="494" t="s">
        <v>443</v>
      </c>
      <c r="M30" s="462">
        <v>0</v>
      </c>
      <c r="N30" s="462">
        <v>0</v>
      </c>
      <c r="O30" s="462">
        <v>0</v>
      </c>
      <c r="P30" s="462">
        <v>0</v>
      </c>
      <c r="Q30" s="472">
        <v>44022</v>
      </c>
      <c r="R30" s="522">
        <v>4638</v>
      </c>
      <c r="S30" s="473" t="s">
        <v>318</v>
      </c>
      <c r="T30" s="474" t="s">
        <v>350</v>
      </c>
      <c r="U30" s="462" t="s">
        <v>444</v>
      </c>
      <c r="V30" s="462" t="s">
        <v>445</v>
      </c>
      <c r="W30" s="475" t="s">
        <v>353</v>
      </c>
      <c r="X30" s="101"/>
      <c r="Y30" s="101"/>
      <c r="Z30" s="488" t="s">
        <v>98</v>
      </c>
      <c r="AA30" s="489" t="s">
        <v>228</v>
      </c>
      <c r="AB30" s="467">
        <v>35</v>
      </c>
      <c r="AC30" s="466">
        <v>0</v>
      </c>
      <c r="AD30" s="463">
        <v>35</v>
      </c>
      <c r="AE30" s="463">
        <v>0</v>
      </c>
      <c r="AF30" s="467">
        <v>21.5</v>
      </c>
      <c r="AG30" s="463">
        <v>0</v>
      </c>
      <c r="AH30" s="463">
        <v>21.5</v>
      </c>
      <c r="AI30" s="463">
        <v>0</v>
      </c>
      <c r="AJ30" s="494" t="s">
        <v>376</v>
      </c>
      <c r="AK30" s="462">
        <v>0</v>
      </c>
      <c r="AL30" s="462">
        <v>0</v>
      </c>
      <c r="AM30" s="462">
        <v>0</v>
      </c>
      <c r="AN30" s="462">
        <v>0</v>
      </c>
      <c r="AO30" s="499">
        <v>38524</v>
      </c>
      <c r="AP30" s="527">
        <v>202.4</v>
      </c>
      <c r="AQ30" s="473" t="s">
        <v>318</v>
      </c>
      <c r="AR30" s="474" t="s">
        <v>320</v>
      </c>
      <c r="AS30" s="473" t="s">
        <v>338</v>
      </c>
      <c r="AT30" s="473" t="s">
        <v>43</v>
      </c>
      <c r="AU30" s="475" t="s">
        <v>321</v>
      </c>
      <c r="AV30" s="101"/>
    </row>
    <row r="31" spans="1:48" ht="18" customHeight="1">
      <c r="A31" s="101"/>
      <c r="B31" s="488" t="s">
        <v>100</v>
      </c>
      <c r="C31" s="489" t="s">
        <v>363</v>
      </c>
      <c r="D31" s="467">
        <v>35</v>
      </c>
      <c r="E31" s="466">
        <v>0</v>
      </c>
      <c r="F31" s="463">
        <v>0</v>
      </c>
      <c r="G31" s="463">
        <v>35</v>
      </c>
      <c r="H31" s="463">
        <v>22.5</v>
      </c>
      <c r="I31" s="463">
        <v>0</v>
      </c>
      <c r="J31" s="463">
        <v>0</v>
      </c>
      <c r="K31" s="463">
        <v>22.5</v>
      </c>
      <c r="L31" s="494" t="s">
        <v>355</v>
      </c>
      <c r="M31" s="462">
        <v>0</v>
      </c>
      <c r="N31" s="462">
        <v>0</v>
      </c>
      <c r="O31" s="462">
        <v>0</v>
      </c>
      <c r="P31" s="462">
        <v>0</v>
      </c>
      <c r="Q31" s="472">
        <v>37854</v>
      </c>
      <c r="R31" s="522">
        <v>168.9</v>
      </c>
      <c r="S31" s="473" t="s">
        <v>318</v>
      </c>
      <c r="T31" s="474" t="s">
        <v>350</v>
      </c>
      <c r="U31" s="463" t="s">
        <v>0</v>
      </c>
      <c r="V31" s="463" t="s">
        <v>0</v>
      </c>
      <c r="W31" s="475" t="s">
        <v>353</v>
      </c>
      <c r="X31" s="101"/>
      <c r="Y31" s="101"/>
      <c r="Z31" s="488" t="s">
        <v>101</v>
      </c>
      <c r="AA31" s="489" t="s">
        <v>109</v>
      </c>
      <c r="AB31" s="467">
        <v>40</v>
      </c>
      <c r="AC31" s="466">
        <v>0</v>
      </c>
      <c r="AD31" s="463">
        <v>0</v>
      </c>
      <c r="AE31" s="467">
        <v>40</v>
      </c>
      <c r="AF31" s="467">
        <v>22.7</v>
      </c>
      <c r="AG31" s="463">
        <v>0</v>
      </c>
      <c r="AH31" s="463">
        <v>0</v>
      </c>
      <c r="AI31" s="467">
        <v>22.7</v>
      </c>
      <c r="AJ31" s="494" t="s">
        <v>333</v>
      </c>
      <c r="AK31" s="462">
        <v>0</v>
      </c>
      <c r="AL31" s="462">
        <v>0</v>
      </c>
      <c r="AM31" s="462">
        <v>0</v>
      </c>
      <c r="AN31" s="462">
        <v>0</v>
      </c>
      <c r="AO31" s="499">
        <v>39442</v>
      </c>
      <c r="AP31" s="527">
        <v>169.8</v>
      </c>
      <c r="AQ31" s="473" t="s">
        <v>318</v>
      </c>
      <c r="AR31" s="474" t="s">
        <v>342</v>
      </c>
      <c r="AS31" s="473" t="s">
        <v>338</v>
      </c>
      <c r="AT31" s="473" t="s">
        <v>43</v>
      </c>
      <c r="AU31" s="475" t="s">
        <v>321</v>
      </c>
      <c r="AV31" s="101"/>
    </row>
    <row r="32" spans="1:48" ht="18" customHeight="1">
      <c r="A32" s="101"/>
      <c r="B32" s="488" t="s">
        <v>105</v>
      </c>
      <c r="C32" s="489" t="s">
        <v>214</v>
      </c>
      <c r="D32" s="467">
        <v>500</v>
      </c>
      <c r="E32" s="466">
        <v>0</v>
      </c>
      <c r="F32" s="463">
        <v>500</v>
      </c>
      <c r="G32" s="463">
        <v>0</v>
      </c>
      <c r="H32" s="463">
        <v>370.2</v>
      </c>
      <c r="I32" s="463">
        <v>0</v>
      </c>
      <c r="J32" s="463">
        <v>370.2</v>
      </c>
      <c r="K32" s="463">
        <v>0</v>
      </c>
      <c r="L32" s="494" t="s">
        <v>329</v>
      </c>
      <c r="M32" s="462">
        <v>0</v>
      </c>
      <c r="N32" s="462">
        <v>0</v>
      </c>
      <c r="O32" s="462">
        <v>0</v>
      </c>
      <c r="P32" s="462">
        <v>0</v>
      </c>
      <c r="Q32" s="472">
        <v>36526</v>
      </c>
      <c r="R32" s="522">
        <v>5170</v>
      </c>
      <c r="S32" s="473" t="s">
        <v>318</v>
      </c>
      <c r="T32" s="474" t="s">
        <v>0</v>
      </c>
      <c r="U32" s="473" t="s">
        <v>330</v>
      </c>
      <c r="V32" s="473" t="s">
        <v>331</v>
      </c>
      <c r="W32" s="475" t="s">
        <v>321</v>
      </c>
      <c r="X32" s="101"/>
      <c r="Y32" s="101"/>
      <c r="Z32" s="488" t="s">
        <v>102</v>
      </c>
      <c r="AA32" s="489" t="s">
        <v>229</v>
      </c>
      <c r="AB32" s="467">
        <v>30</v>
      </c>
      <c r="AC32" s="466">
        <v>0</v>
      </c>
      <c r="AD32" s="463">
        <v>30</v>
      </c>
      <c r="AE32" s="463">
        <v>0</v>
      </c>
      <c r="AF32" s="467">
        <v>14.1</v>
      </c>
      <c r="AG32" s="463">
        <v>0</v>
      </c>
      <c r="AH32" s="463">
        <v>14.1</v>
      </c>
      <c r="AI32" s="463">
        <v>0</v>
      </c>
      <c r="AJ32" s="494" t="s">
        <v>376</v>
      </c>
      <c r="AK32" s="462">
        <v>0</v>
      </c>
      <c r="AL32" s="462">
        <v>0</v>
      </c>
      <c r="AM32" s="462">
        <v>0</v>
      </c>
      <c r="AN32" s="462">
        <v>0</v>
      </c>
      <c r="AO32" s="499">
        <v>37145</v>
      </c>
      <c r="AP32" s="527">
        <v>127.4</v>
      </c>
      <c r="AQ32" s="473" t="s">
        <v>318</v>
      </c>
      <c r="AR32" s="474" t="s">
        <v>342</v>
      </c>
      <c r="AS32" s="473" t="s">
        <v>338</v>
      </c>
      <c r="AT32" s="473" t="s">
        <v>43</v>
      </c>
      <c r="AU32" s="475" t="s">
        <v>321</v>
      </c>
      <c r="AV32" s="101"/>
    </row>
    <row r="33" spans="1:48" ht="18" customHeight="1">
      <c r="A33" s="101"/>
      <c r="B33" s="488" t="s">
        <v>277</v>
      </c>
      <c r="C33" s="489" t="s">
        <v>364</v>
      </c>
      <c r="D33" s="467">
        <v>30</v>
      </c>
      <c r="E33" s="466">
        <v>0</v>
      </c>
      <c r="F33" s="463">
        <v>0</v>
      </c>
      <c r="G33" s="463">
        <v>30</v>
      </c>
      <c r="H33" s="463">
        <v>24.1</v>
      </c>
      <c r="I33" s="463">
        <v>0</v>
      </c>
      <c r="J33" s="463">
        <v>0</v>
      </c>
      <c r="K33" s="463">
        <v>24.1</v>
      </c>
      <c r="L33" s="494" t="s">
        <v>339</v>
      </c>
      <c r="M33" s="462">
        <v>0</v>
      </c>
      <c r="N33" s="462">
        <v>0</v>
      </c>
      <c r="O33" s="462">
        <v>0</v>
      </c>
      <c r="P33" s="462">
        <v>0</v>
      </c>
      <c r="Q33" s="472">
        <v>40909</v>
      </c>
      <c r="R33" s="522">
        <v>1259</v>
      </c>
      <c r="S33" s="473" t="s">
        <v>318</v>
      </c>
      <c r="T33" s="474" t="s">
        <v>350</v>
      </c>
      <c r="U33" s="463" t="s">
        <v>0</v>
      </c>
      <c r="V33" s="463" t="s">
        <v>0</v>
      </c>
      <c r="W33" s="475" t="s">
        <v>351</v>
      </c>
      <c r="X33" s="101"/>
      <c r="Y33" s="101"/>
      <c r="Z33" s="488" t="s">
        <v>103</v>
      </c>
      <c r="AA33" s="489" t="s">
        <v>230</v>
      </c>
      <c r="AB33" s="467">
        <v>20</v>
      </c>
      <c r="AC33" s="466">
        <v>0</v>
      </c>
      <c r="AD33" s="463">
        <v>20</v>
      </c>
      <c r="AE33" s="463">
        <v>0</v>
      </c>
      <c r="AF33" s="467">
        <v>14.6</v>
      </c>
      <c r="AG33" s="463">
        <v>0</v>
      </c>
      <c r="AH33" s="463">
        <v>14.6</v>
      </c>
      <c r="AI33" s="463">
        <v>0</v>
      </c>
      <c r="AJ33" s="494" t="s">
        <v>376</v>
      </c>
      <c r="AK33" s="462">
        <v>0</v>
      </c>
      <c r="AL33" s="462">
        <v>0</v>
      </c>
      <c r="AM33" s="462">
        <v>0</v>
      </c>
      <c r="AN33" s="462">
        <v>0</v>
      </c>
      <c r="AO33" s="499">
        <v>37145</v>
      </c>
      <c r="AP33" s="527">
        <v>124</v>
      </c>
      <c r="AQ33" s="473" t="s">
        <v>318</v>
      </c>
      <c r="AR33" s="474" t="s">
        <v>320</v>
      </c>
      <c r="AS33" s="473" t="s">
        <v>324</v>
      </c>
      <c r="AT33" s="473" t="s">
        <v>43</v>
      </c>
      <c r="AU33" s="475" t="s">
        <v>321</v>
      </c>
      <c r="AV33" s="101"/>
    </row>
    <row r="34" spans="1:48" ht="22.5" customHeight="1">
      <c r="A34" s="101"/>
      <c r="B34" s="488" t="s">
        <v>278</v>
      </c>
      <c r="C34" s="489" t="s">
        <v>365</v>
      </c>
      <c r="D34" s="467">
        <v>35</v>
      </c>
      <c r="E34" s="466">
        <v>0</v>
      </c>
      <c r="F34" s="463">
        <v>0</v>
      </c>
      <c r="G34" s="463">
        <v>35</v>
      </c>
      <c r="H34" s="463">
        <v>26.7</v>
      </c>
      <c r="I34" s="463">
        <v>0</v>
      </c>
      <c r="J34" s="463">
        <v>0</v>
      </c>
      <c r="K34" s="463">
        <v>26.7</v>
      </c>
      <c r="L34" s="494" t="s">
        <v>339</v>
      </c>
      <c r="M34" s="462">
        <v>0</v>
      </c>
      <c r="N34" s="462">
        <v>0</v>
      </c>
      <c r="O34" s="462">
        <v>0</v>
      </c>
      <c r="P34" s="462">
        <v>0</v>
      </c>
      <c r="Q34" s="472">
        <v>42510</v>
      </c>
      <c r="R34" s="522">
        <v>994</v>
      </c>
      <c r="S34" s="473" t="s">
        <v>318</v>
      </c>
      <c r="T34" s="474" t="s">
        <v>350</v>
      </c>
      <c r="U34" s="463" t="s">
        <v>0</v>
      </c>
      <c r="V34" s="463" t="s">
        <v>0</v>
      </c>
      <c r="W34" s="475" t="s">
        <v>351</v>
      </c>
      <c r="X34" s="101"/>
      <c r="Y34" s="117"/>
      <c r="Z34" s="492" t="s">
        <v>282</v>
      </c>
      <c r="AA34" s="493" t="s">
        <v>346</v>
      </c>
      <c r="AB34" s="479">
        <v>30</v>
      </c>
      <c r="AC34" s="480">
        <v>0</v>
      </c>
      <c r="AD34" s="481">
        <v>0</v>
      </c>
      <c r="AE34" s="479">
        <v>30</v>
      </c>
      <c r="AF34" s="479">
        <v>23.7</v>
      </c>
      <c r="AG34" s="463">
        <v>0</v>
      </c>
      <c r="AH34" s="481">
        <v>0</v>
      </c>
      <c r="AI34" s="482">
        <v>23.7</v>
      </c>
      <c r="AJ34" s="494" t="s">
        <v>347</v>
      </c>
      <c r="AK34" s="462">
        <v>0</v>
      </c>
      <c r="AL34" s="462">
        <v>0</v>
      </c>
      <c r="AM34" s="462">
        <v>0</v>
      </c>
      <c r="AN34" s="462">
        <v>0</v>
      </c>
      <c r="AO34" s="499">
        <v>42491</v>
      </c>
      <c r="AP34" s="528">
        <v>1146</v>
      </c>
      <c r="AQ34" s="483" t="s">
        <v>318</v>
      </c>
      <c r="AR34" s="483" t="s">
        <v>320</v>
      </c>
      <c r="AS34" s="500" t="s">
        <v>341</v>
      </c>
      <c r="AT34" s="473" t="s">
        <v>43</v>
      </c>
      <c r="AU34" s="501" t="s">
        <v>321</v>
      </c>
      <c r="AV34" s="291"/>
    </row>
    <row r="35" spans="1:48" ht="0.95" customHeight="1" thickBot="1">
      <c r="A35" s="292"/>
      <c r="B35" s="243"/>
      <c r="C35" s="239"/>
      <c r="D35" s="293"/>
      <c r="E35" s="294"/>
      <c r="F35" s="294"/>
      <c r="G35" s="293"/>
      <c r="H35" s="293"/>
      <c r="I35" s="294"/>
      <c r="J35" s="294"/>
      <c r="K35" s="240"/>
      <c r="L35" s="241"/>
      <c r="M35" s="295"/>
      <c r="N35" s="296"/>
      <c r="O35" s="297"/>
      <c r="P35" s="296"/>
      <c r="Q35" s="297"/>
      <c r="R35" s="242"/>
      <c r="S35" s="240"/>
      <c r="T35" s="240"/>
      <c r="U35" s="243"/>
      <c r="V35" s="243"/>
      <c r="W35" s="243"/>
      <c r="X35" s="233"/>
      <c r="Y35" s="298"/>
      <c r="Z35" s="299"/>
      <c r="AA35" s="300"/>
      <c r="AB35" s="300"/>
      <c r="AC35" s="300"/>
      <c r="AD35" s="300"/>
      <c r="AE35" s="300"/>
      <c r="AF35" s="300"/>
      <c r="AG35" s="300"/>
      <c r="AH35" s="300"/>
      <c r="AI35" s="300"/>
      <c r="AJ35" s="301"/>
      <c r="AK35" s="502"/>
      <c r="AL35" s="503"/>
      <c r="AM35" s="503"/>
      <c r="AN35" s="503"/>
      <c r="AO35" s="503"/>
      <c r="AP35" s="503"/>
      <c r="AQ35" s="503"/>
      <c r="AR35" s="503"/>
      <c r="AS35" s="503"/>
      <c r="AT35" s="503"/>
      <c r="AU35" s="503"/>
      <c r="AV35" s="302"/>
    </row>
    <row r="36" spans="1:48" ht="12" customHeight="1">
      <c r="A36" s="11" t="s">
        <v>110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2"/>
      <c r="M36" s="11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370" t="s">
        <v>234</v>
      </c>
      <c r="Y36" s="11" t="s">
        <v>110</v>
      </c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370" t="s">
        <v>234</v>
      </c>
    </row>
    <row r="37" spans="1:48" ht="12" customHeight="1">
      <c r="A37" s="11" t="s">
        <v>592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41" t="s">
        <v>242</v>
      </c>
      <c r="Y37" s="11" t="s">
        <v>592</v>
      </c>
      <c r="AV37" s="141" t="s">
        <v>242</v>
      </c>
    </row>
    <row r="38" spans="1:48" s="116" customFormat="1" ht="15" customHeight="1">
      <c r="A38" s="140"/>
    </row>
    <row r="39" spans="1:48" s="116" customFormat="1" ht="15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</row>
    <row r="40" spans="1:48" s="116" customFormat="1" ht="15" customHeight="1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</row>
    <row r="45" spans="1:48">
      <c r="A45" s="102" t="s">
        <v>125</v>
      </c>
    </row>
  </sheetData>
  <mergeCells count="30">
    <mergeCell ref="AK3:AV3"/>
    <mergeCell ref="Y7:Y10"/>
    <mergeCell ref="AB7:AE7"/>
    <mergeCell ref="AF7:AI7"/>
    <mergeCell ref="AK7:AN7"/>
    <mergeCell ref="AS7:AU7"/>
    <mergeCell ref="AV7:AV10"/>
    <mergeCell ref="AB8:AE8"/>
    <mergeCell ref="AF8:AI8"/>
    <mergeCell ref="AJ8:AJ10"/>
    <mergeCell ref="AK8:AN8"/>
    <mergeCell ref="AO8:AO10"/>
    <mergeCell ref="AP8:AP10"/>
    <mergeCell ref="AS8:AU8"/>
    <mergeCell ref="Z3:AJ3"/>
    <mergeCell ref="L8:L10"/>
    <mergeCell ref="M8:P8"/>
    <mergeCell ref="Q8:Q10"/>
    <mergeCell ref="U8:W8"/>
    <mergeCell ref="A3:L3"/>
    <mergeCell ref="M3:X3"/>
    <mergeCell ref="A7:A10"/>
    <mergeCell ref="D7:G7"/>
    <mergeCell ref="H7:K7"/>
    <mergeCell ref="M7:P7"/>
    <mergeCell ref="U7:W7"/>
    <mergeCell ref="X7:X10"/>
    <mergeCell ref="D8:G8"/>
    <mergeCell ref="H8:K8"/>
    <mergeCell ref="R8:R10"/>
  </mergeCells>
  <phoneticPr fontId="2" type="noConversion"/>
  <printOptions horizontalCentered="1"/>
  <pageMargins left="0.59055118110236215" right="0.59055118110236215" top="0.59055118110236215" bottom="0.98425196850393704" header="0" footer="0"/>
  <pageSetup paperSize="7" pageOrder="overThenDown" orientation="portrait" r:id="rId1"/>
  <headerFooter alignWithMargins="0"/>
  <colBreaks count="3" manualBreakCount="3">
    <brk id="12" max="1048575" man="1"/>
    <brk id="24" max="36" man="1"/>
    <brk id="36" max="3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11</vt:i4>
      </vt:variant>
    </vt:vector>
  </HeadingPairs>
  <TitlesOfParts>
    <vt:vector size="21" baseType="lpstr">
      <vt:lpstr>1.환경오염물질배출사업장</vt:lpstr>
      <vt:lpstr> 2.단속및행정조치</vt:lpstr>
      <vt:lpstr>3.배출부과금부과및징수현황, 4.대기오염</vt:lpstr>
      <vt:lpstr>5.소음도</vt:lpstr>
      <vt:lpstr>6.쓰레기수거</vt:lpstr>
      <vt:lpstr>6.쓰레기수거(장비) (2)</vt:lpstr>
      <vt:lpstr>7.생활폐기물매립지</vt:lpstr>
      <vt:lpstr>8.폐기물재활용률</vt:lpstr>
      <vt:lpstr>9.공공하수처리시설</vt:lpstr>
      <vt:lpstr>10.시설녹지현황</vt:lpstr>
      <vt:lpstr>' 2.단속및행정조치'!Print_Area</vt:lpstr>
      <vt:lpstr>'1.환경오염물질배출사업장'!Print_Area</vt:lpstr>
      <vt:lpstr>'10.시설녹지현황'!Print_Area</vt:lpstr>
      <vt:lpstr>'3.배출부과금부과및징수현황, 4.대기오염'!Print_Area</vt:lpstr>
      <vt:lpstr>'5.소음도'!Print_Area</vt:lpstr>
      <vt:lpstr>'6.쓰레기수거'!Print_Area</vt:lpstr>
      <vt:lpstr>'6.쓰레기수거(장비) (2)'!Print_Area</vt:lpstr>
      <vt:lpstr>'7.생활폐기물매립지'!Print_Area</vt:lpstr>
      <vt:lpstr>'8.폐기물재활용률'!Print_Area</vt:lpstr>
      <vt:lpstr>'9.공공하수처리시설'!Print_Area</vt:lpstr>
      <vt:lpstr>'1.환경오염물질배출사업장'!Print_Titles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2022-07-28T10:46:45Z</cp:lastPrinted>
  <dcterms:created xsi:type="dcterms:W3CDTF">2006-03-09T02:24:12Z</dcterms:created>
  <dcterms:modified xsi:type="dcterms:W3CDTF">2022-08-01T05:29:59Z</dcterms:modified>
</cp:coreProperties>
</file>