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90" windowHeight="12585" activeTab="0"/>
  </bookViews>
  <sheets>
    <sheet name="총괄분" sheetId="1" r:id="rId1"/>
    <sheet name="청소행정과" sheetId="2" r:id="rId2"/>
    <sheet name="도시개발과" sheetId="3" r:id="rId3"/>
    <sheet name="도시재생과" sheetId="4" r:id="rId4"/>
    <sheet name="공원녹지과" sheetId="5" r:id="rId5"/>
    <sheet name="도로과" sheetId="6" r:id="rId6"/>
    <sheet name="재난관리과" sheetId="7" r:id="rId7"/>
    <sheet name="문체체육시설과" sheetId="8" r:id="rId8"/>
    <sheet name="고인쇄운영사업과" sheetId="9" r:id="rId9"/>
    <sheet name="Sheet3" sheetId="10" r:id="rId10"/>
  </sheets>
  <definedNames>
    <definedName name="_xlnm.Print_Area" localSheetId="4">'공원녹지과'!$A$1:$O$8</definedName>
    <definedName name="_xlnm.Print_Titles" localSheetId="8">'고인쇄운영사업과'!$3:$4</definedName>
    <definedName name="_xlnm.Print_Titles" localSheetId="4">'공원녹지과'!$4:$5</definedName>
    <definedName name="_xlnm.Print_Titles" localSheetId="5">'도로과'!$3:$4</definedName>
    <definedName name="_xlnm.Print_Titles" localSheetId="3">'도시재생과'!$3:$4</definedName>
    <definedName name="_xlnm.Print_Titles" localSheetId="7">'문체체육시설과'!$2:$4</definedName>
    <definedName name="_xlnm.Print_Titles" localSheetId="6">'재난관리과'!$3:$4</definedName>
    <definedName name="_xlnm.Print_Titles" localSheetId="1">'청소행정과'!$3:$4</definedName>
    <definedName name="_xlnm.Print_Titles" localSheetId="0">'총괄분'!$3:$4</definedName>
  </definedNames>
  <calcPr fullCalcOnLoad="1"/>
</workbook>
</file>

<file path=xl/sharedStrings.xml><?xml version="1.0" encoding="utf-8"?>
<sst xmlns="http://schemas.openxmlformats.org/spreadsheetml/2006/main" count="471" uniqueCount="159">
  <si>
    <t>지출잔액</t>
  </si>
  <si>
    <t>계 속 비 사 업 변 경 조 서</t>
  </si>
  <si>
    <t xml:space="preserve">·위치:정북동 351일원
·사업량:146,487㎡
·기간:1999∼2012 </t>
  </si>
  <si>
    <t>문화예술진흥</t>
  </si>
  <si>
    <t>문화기반시설확충</t>
  </si>
  <si>
    <t>남부도서관건립</t>
  </si>
  <si>
    <t>기존</t>
  </si>
  <si>
    <t>변경</t>
  </si>
  <si>
    <t>증감</t>
  </si>
  <si>
    <t>(단위 : 백만원)</t>
  </si>
  <si>
    <t>정책사업</t>
  </si>
  <si>
    <t>단위사업</t>
  </si>
  <si>
    <t>세부사업</t>
  </si>
  <si>
    <t>사업개요</t>
  </si>
  <si>
    <t>구분</t>
  </si>
  <si>
    <t>총사업비</t>
  </si>
  <si>
    <t>전전년도까지(2009)</t>
  </si>
  <si>
    <t>전  년  도(2010)</t>
  </si>
  <si>
    <t>당해연도
예산액
(2011)</t>
  </si>
  <si>
    <t>2012년
예산액</t>
  </si>
  <si>
    <t>2013년 
이후</t>
  </si>
  <si>
    <t>예산액</t>
  </si>
  <si>
    <t>지출액</t>
  </si>
  <si>
    <t>전통문화
보존 및 
전승</t>
  </si>
  <si>
    <t>문화재
보존관리</t>
  </si>
  <si>
    <t>상당산성 
정비사업</t>
  </si>
  <si>
    <t xml:space="preserve">  계속비사업  변경조서</t>
  </si>
  <si>
    <t>(단위:백만원)</t>
  </si>
  <si>
    <t>전전년도까지</t>
  </si>
  <si>
    <t>전  년  도</t>
  </si>
  <si>
    <t>당   해
연   도
예산액</t>
  </si>
  <si>
    <t>2013년
이후</t>
  </si>
  <si>
    <t>잔액</t>
  </si>
  <si>
    <t>지역균형
발전위한
인프라
구축</t>
  </si>
  <si>
    <t>국가지원
도로건설</t>
  </si>
  <si>
    <t xml:space="preserve">국도대체
우회도로
개설(남면
-북면)
</t>
  </si>
  <si>
    <t>-위치:남일효촌 -
        청주 휴암동
-사업량
  · L=11.4km
  · B=20m
-기간:2001-2012</t>
  </si>
  <si>
    <t>국도대체
우회도로
개설(휴암
-오동)</t>
  </si>
  <si>
    <t>-위치:휴암-오동
-사업량
  · L=13.33km
  · B=20m
-기간:2008-2016</t>
  </si>
  <si>
    <t xml:space="preserve">국도대체
우회도로
개설(오동
-구성)
</t>
  </si>
  <si>
    <t>-위치:오동 - 청원
        내수 구성리
-사업량
  · L=4.02km
  · B=20m
-기간:2004-2010</t>
  </si>
  <si>
    <t>무     심
동 서 로
확장공사</t>
  </si>
  <si>
    <t>-위치:송천교- 
         장평교
-사업량
  · L=8.9km
  · B=20~25→35m
-기간:2008-2020</t>
  </si>
  <si>
    <t>지역균형
발전을위한
인프라구축</t>
  </si>
  <si>
    <t>도심내도로확포장</t>
  </si>
  <si>
    <t>상당공원~명암로간 도로개설</t>
  </si>
  <si>
    <t>-위치:수동- 
         용담동
-사업량
  · L=1.74km
  · B=20m
-기간:2005-2013</t>
  </si>
  <si>
    <t>강서택지지구~석곡교차로 도로개설</t>
  </si>
  <si>
    <t>-위치:강서동- 
 남이면 석실리
-사업량
  · L=2km
  · B=30m
-기간:2010-2013</t>
  </si>
  <si>
    <t>`</t>
  </si>
  <si>
    <t>당해연도
예산액</t>
  </si>
  <si>
    <t>합       계</t>
  </si>
  <si>
    <t>주거환경
정비</t>
  </si>
  <si>
    <t>주거환경
개선사업</t>
  </si>
  <si>
    <t>모충2구역
주거환경
개선사업</t>
  </si>
  <si>
    <t>-위치:모충동335-175
         번지일원
-기간:2006∼2012
-규모
   부지:100,086㎥</t>
  </si>
  <si>
    <t>주건환경
개선사업</t>
  </si>
  <si>
    <t>탑동1구역
주거환경
개선사업</t>
  </si>
  <si>
    <t>-위치:탑동74-23
        번지일원
-기간:2006∼2012
-규모
  · 부지:32,517㎥</t>
  </si>
  <si>
    <t>도시</t>
  </si>
  <si>
    <t>[공원녹지과]</t>
  </si>
  <si>
    <t>(단위 : 천원)</t>
  </si>
  <si>
    <t>공원조성
및
녹지관리</t>
  </si>
  <si>
    <t>도시공원 조성
및
시설현대화</t>
  </si>
  <si>
    <t>사직2공원
공공디자인
조성사업</t>
  </si>
  <si>
    <t>-위치:사직동
     산126-9 일원
-사업량:53,737㎡
-기간:2010-2012</t>
  </si>
  <si>
    <r>
      <t>2</t>
    </r>
    <r>
      <rPr>
        <sz val="11"/>
        <rFont val="돋움"/>
        <family val="3"/>
      </rPr>
      <t>012년
예산액</t>
    </r>
  </si>
  <si>
    <r>
      <t>2</t>
    </r>
    <r>
      <rPr>
        <sz val="11"/>
        <rFont val="돋움"/>
        <family val="3"/>
      </rPr>
      <t>013년 
이후</t>
    </r>
  </si>
  <si>
    <t>재해및
재난예방</t>
  </si>
  <si>
    <t>재해위험
지구관리</t>
  </si>
  <si>
    <t>현암 재해위험지구 정비사업</t>
  </si>
  <si>
    <t>-위치:흥덕 현암동
      (현암천)일원
-사업량
 · 하천정비 L=2.0km
-기간:2010-2011</t>
  </si>
  <si>
    <t>신전 재해위험지구 정비사업</t>
  </si>
  <si>
    <t>-위치:흥덕구 신전동
      (양택이천)일원
-사업량
 · 하천정비 L=1.32km
-기간:2011-2012</t>
  </si>
  <si>
    <t>휴암 재해위험지구 정비사업</t>
  </si>
  <si>
    <t>-위치:흥덕구 휴암동
      (휴암천)일원
-사업량
 · 하천정비 L=1.24km
-기간:2011-2012</t>
  </si>
  <si>
    <t>문화유산보존및전승</t>
  </si>
  <si>
    <t>위치 : 운천동 909번지 일원, 연면적 : 1,550㎡(지하1층, 지상2층), 총사업비 45.5억원</t>
  </si>
  <si>
    <t>직지문화특구 활성화</t>
  </si>
  <si>
    <t>청주 문방사우 전시관 건립</t>
  </si>
  <si>
    <t xml:space="preserve"> 2010 회 계   계 속 비  사 업  조 서</t>
  </si>
  <si>
    <t>-위치:흥덕신대동628
-기간:2009-2013
-규모:200톤/일
  ·부지:9,980㎥</t>
  </si>
  <si>
    <t>쾌적한
생활환경
조성</t>
  </si>
  <si>
    <t>자원의 절약과 재활용</t>
  </si>
  <si>
    <t>청주시 유기성폐기물 에너지화시설 설치사업</t>
  </si>
  <si>
    <t>도시개발</t>
  </si>
  <si>
    <t>균형적인 도시개발추진</t>
  </si>
  <si>
    <t>개신오거리 고가차도시설공사</t>
  </si>
  <si>
    <t>-위치:흥덕개신동오거리
-기간:2006-2011
-규모:고가차도 L=740m</t>
  </si>
  <si>
    <t>일 반 회 계</t>
  </si>
  <si>
    <t>도시공원   조성 및
시설현대화</t>
  </si>
  <si>
    <t>도시개발</t>
  </si>
  <si>
    <t>균형적인 도시개발추진</t>
  </si>
  <si>
    <t>정북동토성     정비사업</t>
  </si>
  <si>
    <t>개신오거리       고가차도          시설공사</t>
  </si>
  <si>
    <t>청주시 유기성    폐기물 에너지화   시설 설치사업</t>
  </si>
  <si>
    <t>강서택지지구~석곡교차로          도로개설</t>
  </si>
  <si>
    <t>현암 재해위험    지구 정비사업</t>
  </si>
  <si>
    <t>신전 재해위험   지구 정비사업</t>
  </si>
  <si>
    <t>휴암 재해위험    지구 정비사업</t>
  </si>
  <si>
    <t>-위치:사직동
     산126∼9 일원
-사업량:53,737㎡
-기간:2010∼2012</t>
  </si>
  <si>
    <t>-위치:남일효촌 -
        청주 휴암동
-사업량
  · L=11.4km
  · B=20m
-기간:2001∼2012</t>
  </si>
  <si>
    <t>-위치:휴암-오동
-사업량
  · L=13.33km
  · B=20m
-기간:2008∼2016</t>
  </si>
  <si>
    <t>-위치:오동 ∼ 청원
        내수 구성리
-사업량
  · L=4.02km
  · B=20m
-기간:2004∼2010</t>
  </si>
  <si>
    <t>-위치:송천교∼
         장평교
-사업량
  · L=8.9km
  · B=20~25→35m
-기간:2008∼2020</t>
  </si>
  <si>
    <t>-위치:수동∼ 
         용담동
-사업량
  · L=1.74km
  · B=20m
-기간:2005∼2013</t>
  </si>
  <si>
    <t>-위치:강서동- D23
 남이면 석실리
-사업량
  · L=2km
  · B=30m
-기간:2010∼2013</t>
  </si>
  <si>
    <t>-위치:흥덕 현암동
      (현암천)일원
-사업량
 · 하천정비 L=2.0km
-기간:2010∼2011</t>
  </si>
  <si>
    <t>-위치:흥덕구 신전동
      (양택이천)일원
-사업량
 · 하천정비 L=1.32km
-기간:2011∼2012</t>
  </si>
  <si>
    <t xml:space="preserve">·위치:산성동 산28∼2일원
·사업량:765,748㎡
·기간:2007∼2016 </t>
  </si>
  <si>
    <t>-위치:흥덕신대동628
-기간:2009∼2013
-규모:200톤/일
  ·부지:9,980㎥</t>
  </si>
  <si>
    <t>-위치:흥덕개신동 오거리
-기간:2006∼2011
-규모:고가차도 L=740m</t>
  </si>
  <si>
    <t>-위치:모충동335-175
         번지 일원
-기간:2006∼2012
-규모:부지:100,086㎥</t>
  </si>
  <si>
    <t>-위치:탑동74-23번지일원
-기간:2006∼2012
-규모:부지:32,517㎥</t>
  </si>
  <si>
    <t xml:space="preserve"> 2011 회계   계 속 비  사 업  변 경  조 서</t>
  </si>
  <si>
    <t>(단위:백만원)</t>
  </si>
  <si>
    <t>정책사업</t>
  </si>
  <si>
    <t>단위사업</t>
  </si>
  <si>
    <t>세부사업</t>
  </si>
  <si>
    <t>사업개요</t>
  </si>
  <si>
    <t>구분</t>
  </si>
  <si>
    <t>총사업비</t>
  </si>
  <si>
    <t>전전년도까지</t>
  </si>
  <si>
    <t>전  년  도</t>
  </si>
  <si>
    <t>당   해
연   도
예산액</t>
  </si>
  <si>
    <t>2012년
예산액</t>
  </si>
  <si>
    <t>2013년
이후</t>
  </si>
  <si>
    <t>예산액</t>
  </si>
  <si>
    <t>지출액</t>
  </si>
  <si>
    <t>잔액</t>
  </si>
  <si>
    <t>합       계</t>
  </si>
  <si>
    <t>기존</t>
  </si>
  <si>
    <t>변경</t>
  </si>
  <si>
    <t>증감</t>
  </si>
  <si>
    <t>일 반 회 계
(2건)</t>
  </si>
  <si>
    <t>웰빙체육공간의 조성</t>
  </si>
  <si>
    <t>체육시설관리</t>
  </si>
  <si>
    <t xml:space="preserve">청주종합경기장
시설개선사업 </t>
  </si>
  <si>
    <t>-위   치: 사직동 808번지
             종합경기장 내
-사업량: 트랙(우레탄) 4,375㎡ 교체,
             사계절 잔디교체 등 총 15건
-기  간: 2011-2013</t>
  </si>
  <si>
    <t xml:space="preserve">청주야구장
시설개선사업 </t>
  </si>
  <si>
    <t>-위   치: 사직동 861번지
             야구장 내
-사업량: 배수불량 해결 및 잔디교체
             조명탑 교체 5기
             냉난방설비 교체 및 부대설비개선
-기  간: 2011-2013</t>
  </si>
  <si>
    <t>웰빙체육공간의 조성</t>
  </si>
  <si>
    <t xml:space="preserve">청주종합경기장
시설개선사업 </t>
  </si>
  <si>
    <t xml:space="preserve">청주야구장
시설개선사업 </t>
  </si>
  <si>
    <t>-부지:2,365㎡
-건물:2,692㎡
 (지하1/지상5)</t>
  </si>
  <si>
    <t>-위치:흥덕구휴암338
-기간:2009~2013
-규모:200톤/일</t>
  </si>
  <si>
    <t>청주권 광역소각시설 증설사업</t>
  </si>
  <si>
    <t>쾌적한 생활환경 조성</t>
  </si>
  <si>
    <t>폐기물처리시설 설치운영</t>
  </si>
  <si>
    <t>국도대체
우회도로
개설(남면
-북면)</t>
  </si>
  <si>
    <t>국도대체
우회도로
개설(오동
-구성)</t>
  </si>
  <si>
    <t>-위치:흥덕구 휴암동
      (휴암천)일원
-사업량
 · 하천정비 L=1.24km
-기간:2011∼2012</t>
  </si>
  <si>
    <t>직지문화     특구 활성화</t>
  </si>
  <si>
    <t>-위치:운천동 909번지 일원                               -연면적 : 1,550㎡(지하1층,         지상2층),                      -총사업비 45.5억원</t>
  </si>
  <si>
    <t>체육시설    관리</t>
  </si>
  <si>
    <t>-위치: 사직동 808번지
             종합경기장 내
-사업량: 트랙(우레탄) 4,375㎡ 교체, 사계절 잔디교체 등 총 15건
-기간: 2011∼2013</t>
  </si>
  <si>
    <t>-위치: 사직동 861번지
             야구장 내
-사업량: 배수불량 해결 및       잔디교체, 조명탑 교체 5기
 냉난방설비 교체 및 부대설비개선
-기  간: 2011∼2013</t>
  </si>
  <si>
    <t xml:space="preserve"> </t>
  </si>
  <si>
    <t>2012년
예산액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</si>
</sst>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2]yyyy&quot;년&quot;\ m&quot;월&quot;\ d&quot;일&quot;\ dddd"/>
  </numFmts>
  <fonts count="32">
    <font>
      <sz val="11"/>
      <name val="돋움"/>
      <family val="3"/>
    </font>
    <font>
      <sz val="8"/>
      <name val="돋움"/>
      <family val="3"/>
    </font>
    <font>
      <b/>
      <sz val="24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24"/>
      <color indexed="8"/>
      <name val="맑은 고딕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2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24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b/>
      <sz val="11"/>
      <name val="Arial Narrow"/>
      <family val="2"/>
    </font>
    <font>
      <sz val="9"/>
      <color indexed="8"/>
      <name val="돋움"/>
      <family val="3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10"/>
      <name val="맑은 고딕"/>
      <family val="3"/>
    </font>
    <font>
      <sz val="7"/>
      <name val="맑은 고딕"/>
      <family val="3"/>
    </font>
    <font>
      <sz val="8"/>
      <color indexed="8"/>
      <name val="맑은 고딕"/>
      <family val="3"/>
    </font>
    <font>
      <sz val="11"/>
      <color indexed="8"/>
      <name val="Arial Narrow"/>
      <family val="2"/>
    </font>
    <font>
      <sz val="11"/>
      <color indexed="10"/>
      <name val="돋움"/>
      <family val="3"/>
    </font>
    <font>
      <sz val="10"/>
      <color indexed="8"/>
      <name val="돋움"/>
      <family val="3"/>
    </font>
    <font>
      <b/>
      <sz val="11"/>
      <color indexed="12"/>
      <name val="돋움"/>
      <family val="3"/>
    </font>
    <font>
      <sz val="7"/>
      <color indexed="8"/>
      <name val="맑은 고딕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3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right" vertical="center" shrinkToFit="1"/>
    </xf>
    <xf numFmtId="176" fontId="11" fillId="0" borderId="4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/>
    </xf>
    <xf numFmtId="0" fontId="9" fillId="0" borderId="5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 shrinkToFit="1"/>
    </xf>
    <xf numFmtId="176" fontId="11" fillId="0" borderId="6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right" vertical="center" shrinkToFit="1"/>
    </xf>
    <xf numFmtId="0" fontId="9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 shrinkToFit="1"/>
    </xf>
    <xf numFmtId="176" fontId="11" fillId="0" borderId="9" xfId="0" applyNumberFormat="1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right" vertical="center" shrinkToFit="1"/>
    </xf>
    <xf numFmtId="177" fontId="11" fillId="0" borderId="4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12" fillId="0" borderId="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right" vertical="center" shrinkToFit="1"/>
    </xf>
    <xf numFmtId="177" fontId="11" fillId="0" borderId="6" xfId="0" applyNumberFormat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right" vertical="center" shrinkToFit="1"/>
    </xf>
    <xf numFmtId="176" fontId="14" fillId="0" borderId="14" xfId="0" applyNumberFormat="1" applyFont="1" applyBorder="1" applyAlignment="1">
      <alignment horizontal="right" vertical="center" shrinkToFit="1"/>
    </xf>
    <xf numFmtId="176" fontId="14" fillId="0" borderId="15" xfId="0" applyNumberFormat="1" applyFont="1" applyBorder="1" applyAlignment="1">
      <alignment horizontal="right" vertical="center" shrinkToFit="1"/>
    </xf>
    <xf numFmtId="176" fontId="14" fillId="0" borderId="16" xfId="0" applyNumberFormat="1" applyFont="1" applyBorder="1" applyAlignment="1">
      <alignment horizontal="right" vertical="center" shrinkToFit="1"/>
    </xf>
    <xf numFmtId="176" fontId="14" fillId="0" borderId="3" xfId="0" applyNumberFormat="1" applyFont="1" applyBorder="1" applyAlignment="1">
      <alignment horizontal="right" vertical="center" shrinkToFit="1"/>
    </xf>
    <xf numFmtId="176" fontId="14" fillId="0" borderId="17" xfId="0" applyNumberFormat="1" applyFont="1" applyBorder="1" applyAlignment="1">
      <alignment horizontal="right" vertical="center" shrinkToFit="1"/>
    </xf>
    <xf numFmtId="176" fontId="14" fillId="0" borderId="18" xfId="0" applyNumberFormat="1" applyFont="1" applyBorder="1" applyAlignment="1">
      <alignment horizontal="right" vertical="center" shrinkToFit="1"/>
    </xf>
    <xf numFmtId="0" fontId="13" fillId="0" borderId="5" xfId="0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right" vertical="center" shrinkToFit="1"/>
    </xf>
    <xf numFmtId="176" fontId="14" fillId="0" borderId="20" xfId="0" applyNumberFormat="1" applyFont="1" applyBorder="1" applyAlignment="1">
      <alignment horizontal="right" vertical="center" shrinkToFit="1"/>
    </xf>
    <xf numFmtId="176" fontId="14" fillId="0" borderId="21" xfId="0" applyNumberFormat="1" applyFont="1" applyBorder="1" applyAlignment="1">
      <alignment horizontal="right" vertical="center" shrinkToFit="1"/>
    </xf>
    <xf numFmtId="176" fontId="14" fillId="0" borderId="22" xfId="0" applyNumberFormat="1" applyFont="1" applyBorder="1" applyAlignment="1">
      <alignment horizontal="right" vertical="center" shrinkToFit="1"/>
    </xf>
    <xf numFmtId="176" fontId="14" fillId="0" borderId="5" xfId="0" applyNumberFormat="1" applyFont="1" applyBorder="1" applyAlignment="1">
      <alignment horizontal="right" vertical="center" shrinkToFit="1"/>
    </xf>
    <xf numFmtId="176" fontId="14" fillId="0" borderId="23" xfId="0" applyNumberFormat="1" applyFont="1" applyBorder="1" applyAlignment="1">
      <alignment horizontal="right" vertical="center" shrinkToFit="1"/>
    </xf>
    <xf numFmtId="176" fontId="14" fillId="0" borderId="24" xfId="0" applyNumberFormat="1" applyFont="1" applyBorder="1" applyAlignment="1">
      <alignment horizontal="right" vertical="center" shrinkToFit="1"/>
    </xf>
    <xf numFmtId="0" fontId="13" fillId="0" borderId="7" xfId="0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right" vertical="center" shrinkToFit="1"/>
    </xf>
    <xf numFmtId="176" fontId="14" fillId="0" borderId="26" xfId="0" applyNumberFormat="1" applyFont="1" applyBorder="1" applyAlignment="1">
      <alignment horizontal="right" vertical="center" shrinkToFit="1"/>
    </xf>
    <xf numFmtId="176" fontId="14" fillId="0" borderId="27" xfId="0" applyNumberFormat="1" applyFont="1" applyBorder="1" applyAlignment="1">
      <alignment horizontal="right" vertical="center" shrinkToFit="1"/>
    </xf>
    <xf numFmtId="176" fontId="14" fillId="0" borderId="28" xfId="0" applyNumberFormat="1" applyFont="1" applyBorder="1" applyAlignment="1">
      <alignment horizontal="right" vertical="center" shrinkToFit="1"/>
    </xf>
    <xf numFmtId="176" fontId="14" fillId="0" borderId="7" xfId="0" applyNumberFormat="1" applyFont="1" applyBorder="1" applyAlignment="1">
      <alignment horizontal="right" vertical="center" shrinkToFit="1"/>
    </xf>
    <xf numFmtId="176" fontId="14" fillId="0" borderId="29" xfId="0" applyNumberFormat="1" applyFont="1" applyBorder="1" applyAlignment="1">
      <alignment horizontal="right" vertical="center" shrinkToFit="1"/>
    </xf>
    <xf numFmtId="176" fontId="14" fillId="0" borderId="30" xfId="0" applyNumberFormat="1" applyFont="1" applyBorder="1" applyAlignment="1">
      <alignment horizontal="right" vertical="center" shrinkToFit="1"/>
    </xf>
    <xf numFmtId="0" fontId="13" fillId="0" borderId="31" xfId="0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right" vertical="center" shrinkToFit="1"/>
    </xf>
    <xf numFmtId="176" fontId="14" fillId="0" borderId="33" xfId="0" applyNumberFormat="1" applyFont="1" applyBorder="1" applyAlignment="1">
      <alignment horizontal="right" vertical="center" shrinkToFit="1"/>
    </xf>
    <xf numFmtId="176" fontId="14" fillId="0" borderId="34" xfId="0" applyNumberFormat="1" applyFont="1" applyBorder="1" applyAlignment="1">
      <alignment horizontal="right" vertical="center" shrinkToFit="1"/>
    </xf>
    <xf numFmtId="176" fontId="14" fillId="0" borderId="35" xfId="0" applyNumberFormat="1" applyFont="1" applyBorder="1" applyAlignment="1">
      <alignment horizontal="right" vertical="center" shrinkToFit="1"/>
    </xf>
    <xf numFmtId="176" fontId="14" fillId="0" borderId="36" xfId="0" applyNumberFormat="1" applyFont="1" applyBorder="1" applyAlignment="1">
      <alignment horizontal="right" vertical="center" shrinkToFit="1"/>
    </xf>
    <xf numFmtId="176" fontId="14" fillId="0" borderId="37" xfId="0" applyNumberFormat="1" applyFont="1" applyBorder="1" applyAlignment="1">
      <alignment horizontal="right" vertical="center" shrinkToFit="1"/>
    </xf>
    <xf numFmtId="176" fontId="14" fillId="0" borderId="38" xfId="0" applyNumberFormat="1" applyFont="1" applyBorder="1" applyAlignment="1">
      <alignment horizontal="right" vertical="center" shrinkToFit="1"/>
    </xf>
    <xf numFmtId="0" fontId="14" fillId="0" borderId="39" xfId="0" applyFont="1" applyBorder="1" applyAlignment="1">
      <alignment horizontal="right"/>
    </xf>
    <xf numFmtId="176" fontId="14" fillId="0" borderId="40" xfId="0" applyNumberFormat="1" applyFont="1" applyBorder="1" applyAlignment="1">
      <alignment horizontal="right" vertical="center" shrinkToFit="1"/>
    </xf>
    <xf numFmtId="176" fontId="14" fillId="0" borderId="41" xfId="0" applyNumberFormat="1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right" vertical="center"/>
    </xf>
    <xf numFmtId="176" fontId="14" fillId="0" borderId="43" xfId="0" applyNumberFormat="1" applyFont="1" applyBorder="1" applyAlignment="1">
      <alignment horizontal="right" vertical="center"/>
    </xf>
    <xf numFmtId="176" fontId="14" fillId="0" borderId="44" xfId="0" applyNumberFormat="1" applyFont="1" applyBorder="1" applyAlignment="1">
      <alignment horizontal="right" vertical="center"/>
    </xf>
    <xf numFmtId="176" fontId="14" fillId="0" borderId="45" xfId="0" applyNumberFormat="1" applyFont="1" applyBorder="1" applyAlignment="1">
      <alignment horizontal="right" vertical="center"/>
    </xf>
    <xf numFmtId="176" fontId="14" fillId="0" borderId="46" xfId="0" applyNumberFormat="1" applyFont="1" applyBorder="1" applyAlignment="1">
      <alignment horizontal="right" vertical="center"/>
    </xf>
    <xf numFmtId="176" fontId="14" fillId="0" borderId="47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0" fontId="14" fillId="0" borderId="48" xfId="0" applyFont="1" applyBorder="1" applyAlignment="1">
      <alignment horizontal="right"/>
    </xf>
    <xf numFmtId="176" fontId="14" fillId="0" borderId="49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4" xfId="0" applyNumberFormat="1" applyFont="1" applyBorder="1" applyAlignment="1">
      <alignment horizontal="right" vertical="center"/>
    </xf>
    <xf numFmtId="176" fontId="14" fillId="0" borderId="35" xfId="0" applyNumberFormat="1" applyFont="1" applyBorder="1" applyAlignment="1">
      <alignment horizontal="right" vertical="center"/>
    </xf>
    <xf numFmtId="176" fontId="14" fillId="0" borderId="36" xfId="0" applyNumberFormat="1" applyFont="1" applyBorder="1" applyAlignment="1">
      <alignment horizontal="right" vertical="center"/>
    </xf>
    <xf numFmtId="176" fontId="14" fillId="0" borderId="37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right"/>
    </xf>
    <xf numFmtId="176" fontId="14" fillId="0" borderId="50" xfId="0" applyNumberFormat="1" applyFont="1" applyBorder="1" applyAlignment="1">
      <alignment horizontal="right" vertical="center"/>
    </xf>
    <xf numFmtId="176" fontId="14" fillId="0" borderId="20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horizontal="right" vertical="center"/>
    </xf>
    <xf numFmtId="176" fontId="14" fillId="0" borderId="22" xfId="0" applyNumberFormat="1" applyFont="1" applyBorder="1" applyAlignment="1">
      <alignment horizontal="right" vertical="center"/>
    </xf>
    <xf numFmtId="176" fontId="14" fillId="0" borderId="40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0" fontId="13" fillId="0" borderId="51" xfId="0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right" vertical="center"/>
    </xf>
    <xf numFmtId="176" fontId="14" fillId="0" borderId="53" xfId="0" applyNumberFormat="1" applyFont="1" applyBorder="1" applyAlignment="1">
      <alignment horizontal="right" vertical="center"/>
    </xf>
    <xf numFmtId="176" fontId="14" fillId="0" borderId="54" xfId="0" applyNumberFormat="1" applyFont="1" applyBorder="1" applyAlignment="1">
      <alignment horizontal="right" vertical="center"/>
    </xf>
    <xf numFmtId="176" fontId="14" fillId="0" borderId="55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7" xfId="0" applyNumberFormat="1" applyFont="1" applyBorder="1" applyAlignment="1">
      <alignment horizontal="right" vertical="center"/>
    </xf>
    <xf numFmtId="176" fontId="14" fillId="0" borderId="51" xfId="0" applyNumberFormat="1" applyFont="1" applyBorder="1" applyAlignment="1">
      <alignment horizontal="right" vertical="center"/>
    </xf>
    <xf numFmtId="0" fontId="14" fillId="0" borderId="58" xfId="0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right" vertical="center" shrinkToFit="1"/>
    </xf>
    <xf numFmtId="3" fontId="16" fillId="0" borderId="33" xfId="0" applyNumberFormat="1" applyFont="1" applyBorder="1" applyAlignment="1">
      <alignment horizontal="right" vertical="center" shrinkToFit="1"/>
    </xf>
    <xf numFmtId="3" fontId="16" fillId="0" borderId="34" xfId="0" applyNumberFormat="1" applyFont="1" applyBorder="1" applyAlignment="1">
      <alignment horizontal="right" vertical="center" shrinkToFit="1"/>
    </xf>
    <xf numFmtId="3" fontId="16" fillId="0" borderId="35" xfId="0" applyNumberFormat="1" applyFont="1" applyBorder="1" applyAlignment="1">
      <alignment horizontal="right" vertical="center" shrinkToFit="1"/>
    </xf>
    <xf numFmtId="3" fontId="16" fillId="0" borderId="36" xfId="0" applyNumberFormat="1" applyFont="1" applyBorder="1" applyAlignment="1">
      <alignment horizontal="right" vertical="center" shrinkToFit="1"/>
    </xf>
    <xf numFmtId="3" fontId="16" fillId="0" borderId="37" xfId="0" applyNumberFormat="1" applyFont="1" applyBorder="1" applyAlignment="1">
      <alignment horizontal="right" vertical="center" shrinkToFit="1"/>
    </xf>
    <xf numFmtId="3" fontId="16" fillId="0" borderId="38" xfId="0" applyNumberFormat="1" applyFont="1" applyBorder="1" applyAlignment="1">
      <alignment horizontal="right" vertical="center" shrinkToFit="1"/>
    </xf>
    <xf numFmtId="3" fontId="3" fillId="0" borderId="39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right" vertical="center" shrinkToFit="1"/>
    </xf>
    <xf numFmtId="3" fontId="16" fillId="0" borderId="20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3" fontId="16" fillId="0" borderId="22" xfId="0" applyNumberFormat="1" applyFont="1" applyBorder="1" applyAlignment="1">
      <alignment horizontal="right" vertical="center" shrinkToFit="1"/>
    </xf>
    <xf numFmtId="3" fontId="16" fillId="0" borderId="40" xfId="0" applyNumberFormat="1" applyFont="1" applyBorder="1" applyAlignment="1">
      <alignment horizontal="right" vertical="center" shrinkToFit="1"/>
    </xf>
    <xf numFmtId="3" fontId="16" fillId="0" borderId="41" xfId="0" applyNumberFormat="1" applyFont="1" applyBorder="1" applyAlignment="1">
      <alignment horizontal="right" vertical="center" shrinkToFit="1"/>
    </xf>
    <xf numFmtId="3" fontId="16" fillId="0" borderId="5" xfId="0" applyNumberFormat="1" applyFont="1" applyBorder="1" applyAlignment="1">
      <alignment horizontal="right" vertical="center" shrinkToFit="1"/>
    </xf>
    <xf numFmtId="3" fontId="3" fillId="0" borderId="24" xfId="0" applyNumberFormat="1" applyFont="1" applyBorder="1" applyAlignment="1">
      <alignment horizontal="right"/>
    </xf>
    <xf numFmtId="0" fontId="4" fillId="0" borderId="51" xfId="0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right" vertical="center" shrinkToFit="1"/>
    </xf>
    <xf numFmtId="3" fontId="3" fillId="0" borderId="53" xfId="0" applyNumberFormat="1" applyFont="1" applyBorder="1" applyAlignment="1">
      <alignment horizontal="right" vertical="center" shrinkToFit="1"/>
    </xf>
    <xf numFmtId="3" fontId="3" fillId="0" borderId="54" xfId="0" applyNumberFormat="1" applyFont="1" applyBorder="1" applyAlignment="1">
      <alignment horizontal="right" vertical="center" shrinkToFit="1"/>
    </xf>
    <xf numFmtId="3" fontId="3" fillId="0" borderId="55" xfId="0" applyNumberFormat="1" applyFont="1" applyBorder="1" applyAlignment="1">
      <alignment horizontal="right" vertical="center" shrinkToFit="1"/>
    </xf>
    <xf numFmtId="3" fontId="3" fillId="0" borderId="56" xfId="0" applyNumberFormat="1" applyFont="1" applyBorder="1" applyAlignment="1">
      <alignment horizontal="right" vertical="center" shrinkToFit="1"/>
    </xf>
    <xf numFmtId="3" fontId="3" fillId="0" borderId="51" xfId="0" applyNumberFormat="1" applyFont="1" applyBorder="1" applyAlignment="1">
      <alignment horizontal="right" vertical="center" shrinkToFit="1"/>
    </xf>
    <xf numFmtId="3" fontId="3" fillId="0" borderId="58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right" vertical="center" shrinkToFit="1"/>
    </xf>
    <xf numFmtId="176" fontId="20" fillId="0" borderId="14" xfId="0" applyNumberFormat="1" applyFont="1" applyBorder="1" applyAlignment="1">
      <alignment horizontal="right" vertical="center" shrinkToFit="1"/>
    </xf>
    <xf numFmtId="176" fontId="20" fillId="0" borderId="15" xfId="0" applyNumberFormat="1" applyFont="1" applyBorder="1" applyAlignment="1">
      <alignment horizontal="right" vertical="center" shrinkToFit="1"/>
    </xf>
    <xf numFmtId="176" fontId="20" fillId="0" borderId="16" xfId="0" applyNumberFormat="1" applyFont="1" applyBorder="1" applyAlignment="1">
      <alignment horizontal="right" vertical="center" shrinkToFit="1"/>
    </xf>
    <xf numFmtId="0" fontId="0" fillId="0" borderId="18" xfId="0" applyBorder="1" applyAlignment="1">
      <alignment/>
    </xf>
    <xf numFmtId="0" fontId="18" fillId="0" borderId="5" xfId="0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right" vertical="center" shrinkToFit="1"/>
    </xf>
    <xf numFmtId="176" fontId="20" fillId="0" borderId="20" xfId="0" applyNumberFormat="1" applyFont="1" applyBorder="1" applyAlignment="1">
      <alignment horizontal="right" vertical="center" shrinkToFit="1"/>
    </xf>
    <xf numFmtId="176" fontId="20" fillId="0" borderId="21" xfId="0" applyNumberFormat="1" applyFont="1" applyBorder="1" applyAlignment="1">
      <alignment horizontal="right" vertical="center" shrinkToFit="1"/>
    </xf>
    <xf numFmtId="176" fontId="20" fillId="0" borderId="22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18" fillId="0" borderId="7" xfId="0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right" vertical="center" shrinkToFit="1"/>
    </xf>
    <xf numFmtId="176" fontId="20" fillId="0" borderId="26" xfId="0" applyNumberFormat="1" applyFont="1" applyBorder="1" applyAlignment="1">
      <alignment horizontal="right" vertical="center" shrinkToFit="1"/>
    </xf>
    <xf numFmtId="176" fontId="20" fillId="0" borderId="27" xfId="0" applyNumberFormat="1" applyFont="1" applyBorder="1" applyAlignment="1">
      <alignment horizontal="right" vertical="center" shrinkToFit="1"/>
    </xf>
    <xf numFmtId="176" fontId="20" fillId="0" borderId="28" xfId="0" applyNumberFormat="1" applyFont="1" applyBorder="1" applyAlignment="1">
      <alignment horizontal="right" vertical="center" shrinkToFit="1"/>
    </xf>
    <xf numFmtId="0" fontId="0" fillId="0" borderId="30" xfId="0" applyBorder="1" applyAlignment="1">
      <alignment/>
    </xf>
    <xf numFmtId="176" fontId="20" fillId="0" borderId="49" xfId="0" applyNumberFormat="1" applyFont="1" applyBorder="1" applyAlignment="1">
      <alignment horizontal="right" vertical="center" shrinkToFit="1"/>
    </xf>
    <xf numFmtId="0" fontId="20" fillId="0" borderId="18" xfId="0" applyFont="1" applyBorder="1" applyAlignment="1">
      <alignment horizontal="right"/>
    </xf>
    <xf numFmtId="176" fontId="20" fillId="0" borderId="50" xfId="0" applyNumberFormat="1" applyFont="1" applyBorder="1" applyAlignment="1">
      <alignment horizontal="right" vertical="center" shrinkToFit="1"/>
    </xf>
    <xf numFmtId="0" fontId="20" fillId="0" borderId="24" xfId="0" applyFont="1" applyBorder="1" applyAlignment="1">
      <alignment horizontal="right"/>
    </xf>
    <xf numFmtId="176" fontId="20" fillId="0" borderId="0" xfId="0" applyNumberFormat="1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right"/>
    </xf>
    <xf numFmtId="0" fontId="18" fillId="0" borderId="31" xfId="0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right" vertical="center" shrinkToFit="1"/>
    </xf>
    <xf numFmtId="176" fontId="20" fillId="0" borderId="34" xfId="0" applyNumberFormat="1" applyFont="1" applyBorder="1" applyAlignment="1">
      <alignment horizontal="right" vertical="center" shrinkToFit="1"/>
    </xf>
    <xf numFmtId="176" fontId="20" fillId="0" borderId="37" xfId="0" applyNumberFormat="1" applyFont="1" applyBorder="1" applyAlignment="1">
      <alignment horizontal="right" vertical="center" shrinkToFit="1"/>
    </xf>
    <xf numFmtId="176" fontId="22" fillId="0" borderId="14" xfId="0" applyNumberFormat="1" applyFont="1" applyFill="1" applyBorder="1" applyAlignment="1">
      <alignment horizontal="right" vertical="center" shrinkToFit="1"/>
    </xf>
    <xf numFmtId="176" fontId="22" fillId="0" borderId="15" xfId="0" applyNumberFormat="1" applyFont="1" applyFill="1" applyBorder="1" applyAlignment="1">
      <alignment horizontal="right" vertical="center" shrinkToFit="1"/>
    </xf>
    <xf numFmtId="176" fontId="22" fillId="0" borderId="16" xfId="0" applyNumberFormat="1" applyFont="1" applyFill="1" applyBorder="1" applyAlignment="1">
      <alignment horizontal="right" vertical="center" shrinkToFit="1"/>
    </xf>
    <xf numFmtId="176" fontId="22" fillId="0" borderId="3" xfId="0" applyNumberFormat="1" applyFont="1" applyFill="1" applyBorder="1" applyAlignment="1">
      <alignment horizontal="right" vertical="center" shrinkToFit="1"/>
    </xf>
    <xf numFmtId="176" fontId="20" fillId="0" borderId="38" xfId="0" applyNumberFormat="1" applyFont="1" applyBorder="1" applyAlignment="1">
      <alignment horizontal="right" vertical="center" shrinkToFit="1"/>
    </xf>
    <xf numFmtId="0" fontId="23" fillId="0" borderId="39" xfId="0" applyFont="1" applyBorder="1" applyAlignment="1">
      <alignment horizontal="right"/>
    </xf>
    <xf numFmtId="176" fontId="20" fillId="0" borderId="41" xfId="0" applyNumberFormat="1" applyFont="1" applyBorder="1" applyAlignment="1">
      <alignment horizontal="right" vertical="center" shrinkToFit="1"/>
    </xf>
    <xf numFmtId="0" fontId="23" fillId="0" borderId="24" xfId="0" applyFont="1" applyBorder="1" applyAlignment="1">
      <alignment horizontal="right"/>
    </xf>
    <xf numFmtId="0" fontId="18" fillId="0" borderId="2" xfId="0" applyFont="1" applyBorder="1" applyAlignment="1">
      <alignment horizontal="center" vertical="center"/>
    </xf>
    <xf numFmtId="176" fontId="20" fillId="0" borderId="7" xfId="0" applyNumberFormat="1" applyFont="1" applyBorder="1" applyAlignment="1">
      <alignment horizontal="right" vertical="center"/>
    </xf>
    <xf numFmtId="176" fontId="20" fillId="0" borderId="43" xfId="0" applyNumberFormat="1" applyFont="1" applyBorder="1" applyAlignment="1">
      <alignment horizontal="right" vertical="center"/>
    </xf>
    <xf numFmtId="176" fontId="20" fillId="0" borderId="44" xfId="0" applyNumberFormat="1" applyFont="1" applyBorder="1" applyAlignment="1">
      <alignment horizontal="right" vertical="center"/>
    </xf>
    <xf numFmtId="176" fontId="20" fillId="0" borderId="47" xfId="0" applyNumberFormat="1" applyFont="1" applyBorder="1" applyAlignment="1">
      <alignment horizontal="right" vertical="center"/>
    </xf>
    <xf numFmtId="176" fontId="20" fillId="0" borderId="26" xfId="0" applyNumberFormat="1" applyFont="1" applyBorder="1" applyAlignment="1">
      <alignment horizontal="right" vertical="center"/>
    </xf>
    <xf numFmtId="176" fontId="20" fillId="0" borderId="27" xfId="0" applyNumberFormat="1" applyFont="1" applyBorder="1" applyAlignment="1">
      <alignment horizontal="right" vertical="center"/>
    </xf>
    <xf numFmtId="176" fontId="20" fillId="0" borderId="28" xfId="0" applyNumberFormat="1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right"/>
    </xf>
    <xf numFmtId="176" fontId="20" fillId="0" borderId="49" xfId="0" applyNumberFormat="1" applyFont="1" applyBorder="1" applyAlignment="1">
      <alignment horizontal="right" vertical="center"/>
    </xf>
    <xf numFmtId="176" fontId="20" fillId="0" borderId="33" xfId="0" applyNumberFormat="1" applyFont="1" applyBorder="1" applyAlignment="1">
      <alignment horizontal="right" vertical="center"/>
    </xf>
    <xf numFmtId="176" fontId="20" fillId="0" borderId="34" xfId="0" applyNumberFormat="1" applyFont="1" applyBorder="1" applyAlignment="1">
      <alignment horizontal="right" vertical="center"/>
    </xf>
    <xf numFmtId="176" fontId="20" fillId="0" borderId="37" xfId="0" applyNumberFormat="1" applyFont="1" applyBorder="1" applyAlignment="1">
      <alignment horizontal="right" vertical="center"/>
    </xf>
    <xf numFmtId="176" fontId="20" fillId="0" borderId="35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right"/>
    </xf>
    <xf numFmtId="176" fontId="20" fillId="0" borderId="19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21" xfId="0" applyNumberFormat="1" applyFont="1" applyBorder="1" applyAlignment="1">
      <alignment horizontal="right" vertical="center"/>
    </xf>
    <xf numFmtId="176" fontId="20" fillId="0" borderId="41" xfId="0" applyNumberFormat="1" applyFont="1" applyBorder="1" applyAlignment="1">
      <alignment horizontal="right" vertical="center"/>
    </xf>
    <xf numFmtId="176" fontId="20" fillId="0" borderId="22" xfId="0" applyNumberFormat="1" applyFont="1" applyBorder="1" applyAlignment="1">
      <alignment horizontal="right" vertical="center"/>
    </xf>
    <xf numFmtId="176" fontId="22" fillId="0" borderId="5" xfId="0" applyNumberFormat="1" applyFont="1" applyFill="1" applyBorder="1" applyAlignment="1">
      <alignment horizontal="right" vertical="center" shrinkToFit="1"/>
    </xf>
    <xf numFmtId="0" fontId="18" fillId="0" borderId="51" xfId="0" applyFont="1" applyBorder="1" applyAlignment="1">
      <alignment horizontal="center" vertical="center"/>
    </xf>
    <xf numFmtId="176" fontId="20" fillId="0" borderId="52" xfId="0" applyNumberFormat="1" applyFont="1" applyBorder="1" applyAlignment="1">
      <alignment horizontal="right" vertical="center"/>
    </xf>
    <xf numFmtId="176" fontId="20" fillId="0" borderId="53" xfId="0" applyNumberFormat="1" applyFont="1" applyBorder="1" applyAlignment="1">
      <alignment horizontal="right" vertical="center"/>
    </xf>
    <xf numFmtId="176" fontId="20" fillId="0" borderId="54" xfId="0" applyNumberFormat="1" applyFont="1" applyBorder="1" applyAlignment="1">
      <alignment horizontal="right" vertical="center"/>
    </xf>
    <xf numFmtId="176" fontId="20" fillId="0" borderId="57" xfId="0" applyNumberFormat="1" applyFont="1" applyBorder="1" applyAlignment="1">
      <alignment horizontal="right" vertical="center"/>
    </xf>
    <xf numFmtId="176" fontId="20" fillId="0" borderId="55" xfId="0" applyNumberFormat="1" applyFont="1" applyBorder="1" applyAlignment="1">
      <alignment horizontal="right" vertical="center"/>
    </xf>
    <xf numFmtId="176" fontId="20" fillId="0" borderId="51" xfId="0" applyNumberFormat="1" applyFont="1" applyBorder="1" applyAlignment="1">
      <alignment horizontal="right" vertical="center"/>
    </xf>
    <xf numFmtId="0" fontId="23" fillId="0" borderId="58" xfId="0" applyFont="1" applyBorder="1" applyAlignment="1">
      <alignment horizontal="right"/>
    </xf>
    <xf numFmtId="0" fontId="18" fillId="0" borderId="60" xfId="0" applyFont="1" applyBorder="1" applyAlignment="1">
      <alignment horizontal="center" vertical="center"/>
    </xf>
    <xf numFmtId="176" fontId="20" fillId="0" borderId="61" xfId="0" applyNumberFormat="1" applyFont="1" applyBorder="1" applyAlignment="1">
      <alignment horizontal="right" vertical="center"/>
    </xf>
    <xf numFmtId="176" fontId="20" fillId="0" borderId="62" xfId="0" applyNumberFormat="1" applyFont="1" applyBorder="1" applyAlignment="1">
      <alignment horizontal="right" vertical="center"/>
    </xf>
    <xf numFmtId="176" fontId="20" fillId="0" borderId="63" xfId="0" applyNumberFormat="1" applyFont="1" applyBorder="1" applyAlignment="1">
      <alignment horizontal="right" vertical="center"/>
    </xf>
    <xf numFmtId="176" fontId="20" fillId="0" borderId="64" xfId="0" applyNumberFormat="1" applyFont="1" applyBorder="1" applyAlignment="1">
      <alignment horizontal="right" vertical="center"/>
    </xf>
    <xf numFmtId="176" fontId="20" fillId="0" borderId="65" xfId="0" applyNumberFormat="1" applyFont="1" applyBorder="1" applyAlignment="1">
      <alignment horizontal="right" vertical="center"/>
    </xf>
    <xf numFmtId="176" fontId="22" fillId="0" borderId="60" xfId="0" applyNumberFormat="1" applyFont="1" applyFill="1" applyBorder="1" applyAlignment="1">
      <alignment horizontal="right" vertical="center" shrinkToFit="1"/>
    </xf>
    <xf numFmtId="0" fontId="23" fillId="0" borderId="66" xfId="0" applyFont="1" applyBorder="1" applyAlignment="1">
      <alignment horizontal="right"/>
    </xf>
    <xf numFmtId="176" fontId="20" fillId="0" borderId="40" xfId="0" applyNumberFormat="1" applyFont="1" applyBorder="1" applyAlignment="1">
      <alignment horizontal="right" vertical="center"/>
    </xf>
    <xf numFmtId="176" fontId="20" fillId="0" borderId="25" xfId="0" applyNumberFormat="1" applyFont="1" applyBorder="1" applyAlignment="1">
      <alignment horizontal="right" vertical="center"/>
    </xf>
    <xf numFmtId="176" fontId="20" fillId="0" borderId="67" xfId="0" applyNumberFormat="1" applyFont="1" applyBorder="1" applyAlignment="1">
      <alignment horizontal="right" vertical="center"/>
    </xf>
    <xf numFmtId="176" fontId="20" fillId="0" borderId="68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right"/>
    </xf>
    <xf numFmtId="176" fontId="11" fillId="0" borderId="38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/>
    </xf>
    <xf numFmtId="176" fontId="24" fillId="0" borderId="5" xfId="0" applyNumberFormat="1" applyFont="1" applyFill="1" applyBorder="1" applyAlignment="1">
      <alignment horizontal="right" vertical="center" shrinkToFit="1"/>
    </xf>
    <xf numFmtId="176" fontId="24" fillId="0" borderId="6" xfId="0" applyNumberFormat="1" applyFont="1" applyFill="1" applyBorder="1" applyAlignment="1">
      <alignment horizontal="right" vertical="center" shrinkToFit="1"/>
    </xf>
    <xf numFmtId="176" fontId="16" fillId="0" borderId="32" xfId="0" applyNumberFormat="1" applyFont="1" applyBorder="1" applyAlignment="1">
      <alignment horizontal="center" vertical="center" shrinkToFit="1"/>
    </xf>
    <xf numFmtId="176" fontId="16" fillId="0" borderId="33" xfId="0" applyNumberFormat="1" applyFont="1" applyBorder="1" applyAlignment="1">
      <alignment horizontal="center" vertical="center" shrinkToFit="1"/>
    </xf>
    <xf numFmtId="176" fontId="16" fillId="0" borderId="34" xfId="0" applyNumberFormat="1" applyFont="1" applyBorder="1" applyAlignment="1">
      <alignment horizontal="center" vertical="center" shrinkToFit="1"/>
    </xf>
    <xf numFmtId="176" fontId="16" fillId="0" borderId="35" xfId="0" applyNumberFormat="1" applyFont="1" applyBorder="1" applyAlignment="1">
      <alignment horizontal="center" vertical="center" shrinkToFit="1"/>
    </xf>
    <xf numFmtId="176" fontId="16" fillId="0" borderId="36" xfId="0" applyNumberFormat="1" applyFont="1" applyBorder="1" applyAlignment="1">
      <alignment horizontal="center" vertical="center" shrinkToFit="1"/>
    </xf>
    <xf numFmtId="176" fontId="16" fillId="0" borderId="37" xfId="0" applyNumberFormat="1" applyFont="1" applyBorder="1" applyAlignment="1">
      <alignment horizontal="center" vertical="center" shrinkToFit="1"/>
    </xf>
    <xf numFmtId="176" fontId="16" fillId="0" borderId="38" xfId="0" applyNumberFormat="1" applyFont="1" applyBorder="1" applyAlignment="1">
      <alignment horizontal="center" vertical="center" shrinkToFit="1"/>
    </xf>
    <xf numFmtId="176" fontId="16" fillId="0" borderId="69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0" borderId="21" xfId="0" applyNumberFormat="1" applyFont="1" applyBorder="1" applyAlignment="1">
      <alignment horizontal="center" vertical="center" shrinkToFit="1"/>
    </xf>
    <xf numFmtId="176" fontId="16" fillId="0" borderId="22" xfId="0" applyNumberFormat="1" applyFont="1" applyBorder="1" applyAlignment="1">
      <alignment horizontal="center" vertical="center" shrinkToFit="1"/>
    </xf>
    <xf numFmtId="176" fontId="16" fillId="0" borderId="40" xfId="0" applyNumberFormat="1" applyFont="1" applyBorder="1" applyAlignment="1">
      <alignment horizontal="center" vertical="center" shrinkToFit="1"/>
    </xf>
    <xf numFmtId="176" fontId="16" fillId="0" borderId="41" xfId="0" applyNumberFormat="1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center" vertical="center" shrinkToFit="1"/>
    </xf>
    <xf numFmtId="176" fontId="16" fillId="0" borderId="52" xfId="0" applyNumberFormat="1" applyFont="1" applyBorder="1" applyAlignment="1">
      <alignment horizontal="center" vertical="center"/>
    </xf>
    <xf numFmtId="176" fontId="16" fillId="0" borderId="53" xfId="0" applyNumberFormat="1" applyFont="1" applyBorder="1" applyAlignment="1">
      <alignment horizontal="center" vertical="center"/>
    </xf>
    <xf numFmtId="176" fontId="16" fillId="0" borderId="54" xfId="0" applyNumberFormat="1" applyFont="1" applyBorder="1" applyAlignment="1">
      <alignment horizontal="center" vertical="center"/>
    </xf>
    <xf numFmtId="176" fontId="16" fillId="0" borderId="55" xfId="0" applyNumberFormat="1" applyFont="1" applyBorder="1" applyAlignment="1">
      <alignment horizontal="center" vertical="center"/>
    </xf>
    <xf numFmtId="176" fontId="16" fillId="0" borderId="56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0" fontId="16" fillId="0" borderId="58" xfId="0" applyFont="1" applyBorder="1" applyAlignment="1">
      <alignment/>
    </xf>
    <xf numFmtId="176" fontId="9" fillId="0" borderId="38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176" fontId="9" fillId="0" borderId="69" xfId="0" applyNumberFormat="1" applyFont="1" applyFill="1" applyBorder="1" applyAlignment="1">
      <alignment horizontal="right" vertical="center" shrinkToFit="1"/>
    </xf>
    <xf numFmtId="176" fontId="9" fillId="0" borderId="70" xfId="0" applyNumberFormat="1" applyFont="1" applyFill="1" applyBorder="1" applyAlignment="1">
      <alignment horizontal="right" vertical="center" shrinkToFit="1"/>
    </xf>
    <xf numFmtId="176" fontId="9" fillId="0" borderId="71" xfId="0" applyNumberFormat="1" applyFont="1" applyFill="1" applyBorder="1" applyAlignment="1">
      <alignment horizontal="right" vertical="center" shrinkToFit="1"/>
    </xf>
    <xf numFmtId="176" fontId="9" fillId="0" borderId="72" xfId="0" applyNumberFormat="1" applyFont="1" applyFill="1" applyBorder="1" applyAlignment="1">
      <alignment horizontal="right" vertical="center" shrinkToFit="1"/>
    </xf>
    <xf numFmtId="176" fontId="9" fillId="0" borderId="73" xfId="0" applyNumberFormat="1" applyFont="1" applyFill="1" applyBorder="1" applyAlignment="1">
      <alignment horizontal="right" vertical="center" shrinkToFit="1"/>
    </xf>
    <xf numFmtId="177" fontId="9" fillId="0" borderId="38" xfId="0" applyNumberFormat="1" applyFont="1" applyFill="1" applyBorder="1" applyAlignment="1">
      <alignment horizontal="right" vertical="center" shrinkToFit="1"/>
    </xf>
    <xf numFmtId="177" fontId="9" fillId="0" borderId="69" xfId="0" applyNumberFormat="1" applyFont="1" applyFill="1" applyBorder="1" applyAlignment="1">
      <alignment horizontal="right" vertical="center" shrinkToFit="1"/>
    </xf>
    <xf numFmtId="177" fontId="9" fillId="0" borderId="72" xfId="0" applyNumberFormat="1" applyFont="1" applyFill="1" applyBorder="1" applyAlignment="1">
      <alignment horizontal="right" vertical="center" shrinkToFit="1"/>
    </xf>
    <xf numFmtId="177" fontId="9" fillId="0" borderId="73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22" fillId="0" borderId="6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center" vertical="center"/>
    </xf>
    <xf numFmtId="176" fontId="22" fillId="0" borderId="7" xfId="0" applyNumberFormat="1" applyFont="1" applyFill="1" applyBorder="1" applyAlignment="1">
      <alignment horizontal="right" vertical="center" shrinkToFit="1"/>
    </xf>
    <xf numFmtId="176" fontId="22" fillId="0" borderId="8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right" vertical="center" shrinkToFit="1"/>
    </xf>
    <xf numFmtId="176" fontId="22" fillId="0" borderId="9" xfId="0" applyNumberFormat="1" applyFont="1" applyFill="1" applyBorder="1" applyAlignment="1">
      <alignment horizontal="right" vertical="center" shrinkToFit="1"/>
    </xf>
    <xf numFmtId="0" fontId="21" fillId="0" borderId="3" xfId="0" applyFont="1" applyFill="1" applyBorder="1" applyAlignment="1">
      <alignment horizontal="center" vertical="center"/>
    </xf>
    <xf numFmtId="177" fontId="22" fillId="0" borderId="4" xfId="0" applyNumberFormat="1" applyFont="1" applyFill="1" applyBorder="1" applyAlignment="1">
      <alignment horizontal="right" vertical="center" shrinkToFit="1"/>
    </xf>
    <xf numFmtId="0" fontId="21" fillId="0" borderId="5" xfId="0" applyFont="1" applyFill="1" applyBorder="1" applyAlignment="1">
      <alignment horizontal="center" vertical="center"/>
    </xf>
    <xf numFmtId="177" fontId="22" fillId="0" borderId="6" xfId="0" applyNumberFormat="1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20" fillId="0" borderId="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center" vertical="center"/>
    </xf>
    <xf numFmtId="176" fontId="20" fillId="0" borderId="7" xfId="0" applyNumberFormat="1" applyFont="1" applyFill="1" applyBorder="1" applyAlignment="1">
      <alignment horizontal="right" vertical="center" shrinkToFit="1"/>
    </xf>
    <xf numFmtId="176" fontId="22" fillId="0" borderId="31" xfId="0" applyNumberFormat="1" applyFont="1" applyFill="1" applyBorder="1" applyAlignment="1">
      <alignment horizontal="right" vertical="center" shrinkToFit="1"/>
    </xf>
    <xf numFmtId="176" fontId="22" fillId="0" borderId="74" xfId="0" applyNumberFormat="1" applyFont="1" applyFill="1" applyBorder="1" applyAlignment="1">
      <alignment horizontal="right" vertical="center" shrinkToFit="1"/>
    </xf>
    <xf numFmtId="176" fontId="22" fillId="0" borderId="70" xfId="0" applyNumberFormat="1" applyFont="1" applyFill="1" applyBorder="1" applyAlignment="1">
      <alignment horizontal="right" vertical="center" shrinkToFit="1"/>
    </xf>
    <xf numFmtId="176" fontId="22" fillId="0" borderId="71" xfId="0" applyNumberFormat="1" applyFont="1" applyFill="1" applyBorder="1" applyAlignment="1">
      <alignment horizontal="right" vertical="center" shrinkToFit="1"/>
    </xf>
    <xf numFmtId="177" fontId="22" fillId="0" borderId="3" xfId="0" applyNumberFormat="1" applyFont="1" applyFill="1" applyBorder="1" applyAlignment="1">
      <alignment horizontal="right" vertical="center" shrinkToFit="1"/>
    </xf>
    <xf numFmtId="177" fontId="22" fillId="0" borderId="5" xfId="0" applyNumberFormat="1" applyFont="1" applyFill="1" applyBorder="1" applyAlignment="1">
      <alignment horizontal="right" vertical="center" shrinkToFit="1"/>
    </xf>
    <xf numFmtId="0" fontId="21" fillId="0" borderId="2" xfId="0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right" vertical="center" shrinkToFit="1"/>
    </xf>
    <xf numFmtId="177" fontId="22" fillId="0" borderId="7" xfId="0" applyNumberFormat="1" applyFont="1" applyFill="1" applyBorder="1" applyAlignment="1">
      <alignment horizontal="right" vertical="center" shrinkToFit="1"/>
    </xf>
    <xf numFmtId="177" fontId="22" fillId="0" borderId="8" xfId="0" applyNumberFormat="1" applyFont="1" applyFill="1" applyBorder="1" applyAlignment="1">
      <alignment horizontal="right" vertical="center" shrinkToFit="1"/>
    </xf>
    <xf numFmtId="0" fontId="30" fillId="0" borderId="0" xfId="0" applyFont="1" applyFill="1" applyAlignment="1">
      <alignment vertical="center" wrapText="1"/>
    </xf>
    <xf numFmtId="0" fontId="8" fillId="0" borderId="51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horizontal="right" vertical="center" shrinkToFit="1"/>
    </xf>
    <xf numFmtId="176" fontId="22" fillId="0" borderId="75" xfId="0" applyNumberFormat="1" applyFont="1" applyFill="1" applyBorder="1" applyAlignment="1">
      <alignment horizontal="right" vertical="center" shrinkToFit="1"/>
    </xf>
    <xf numFmtId="0" fontId="11" fillId="3" borderId="7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76" fontId="11" fillId="0" borderId="60" xfId="0" applyNumberFormat="1" applyFont="1" applyFill="1" applyBorder="1" applyAlignment="1">
      <alignment horizontal="right" vertical="center" shrinkToFit="1"/>
    </xf>
    <xf numFmtId="176" fontId="11" fillId="0" borderId="77" xfId="0" applyNumberFormat="1" applyFont="1" applyFill="1" applyBorder="1" applyAlignment="1">
      <alignment horizontal="right" vertical="center" shrinkToFit="1"/>
    </xf>
    <xf numFmtId="0" fontId="9" fillId="0" borderId="31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176" fontId="9" fillId="0" borderId="78" xfId="0" applyNumberFormat="1" applyFont="1" applyFill="1" applyBorder="1" applyAlignment="1">
      <alignment horizontal="right" vertical="center" shrinkToFit="1"/>
    </xf>
    <xf numFmtId="176" fontId="9" fillId="0" borderId="79" xfId="0" applyNumberFormat="1" applyFont="1" applyFill="1" applyBorder="1" applyAlignment="1">
      <alignment horizontal="right" vertical="center" shrinkToFit="1"/>
    </xf>
    <xf numFmtId="178" fontId="9" fillId="0" borderId="69" xfId="0" applyNumberFormat="1" applyFont="1" applyFill="1" applyBorder="1" applyAlignment="1">
      <alignment horizontal="right" vertical="center" shrinkToFit="1"/>
    </xf>
    <xf numFmtId="178" fontId="9" fillId="0" borderId="71" xfId="0" applyNumberFormat="1" applyFont="1" applyFill="1" applyBorder="1" applyAlignment="1">
      <alignment horizontal="right" vertical="center" shrinkToFit="1"/>
    </xf>
    <xf numFmtId="178" fontId="9" fillId="0" borderId="73" xfId="0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5" fillId="0" borderId="38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right" vertical="center" shrinkToFit="1"/>
    </xf>
    <xf numFmtId="176" fontId="9" fillId="0" borderId="69" xfId="0" applyNumberFormat="1" applyFont="1" applyBorder="1" applyAlignment="1">
      <alignment horizontal="right" vertical="center" shrinkToFit="1"/>
    </xf>
    <xf numFmtId="0" fontId="15" fillId="0" borderId="72" xfId="0" applyFont="1" applyBorder="1" applyAlignment="1">
      <alignment horizontal="center" vertical="center"/>
    </xf>
    <xf numFmtId="176" fontId="9" fillId="0" borderId="72" xfId="0" applyNumberFormat="1" applyFont="1" applyBorder="1" applyAlignment="1">
      <alignment horizontal="right" vertical="center" shrinkToFit="1"/>
    </xf>
    <xf numFmtId="176" fontId="9" fillId="0" borderId="73" xfId="0" applyNumberFormat="1" applyFont="1" applyBorder="1" applyAlignment="1">
      <alignment horizontal="right" vertical="center" shrinkToFit="1"/>
    </xf>
    <xf numFmtId="0" fontId="15" fillId="0" borderId="70" xfId="0" applyFont="1" applyBorder="1" applyAlignment="1">
      <alignment horizontal="center" vertical="center"/>
    </xf>
    <xf numFmtId="176" fontId="9" fillId="0" borderId="70" xfId="0" applyNumberFormat="1" applyFont="1" applyBorder="1" applyAlignment="1">
      <alignment horizontal="right" vertical="center" shrinkToFit="1"/>
    </xf>
    <xf numFmtId="176" fontId="9" fillId="0" borderId="71" xfId="0" applyNumberFormat="1" applyFont="1" applyBorder="1" applyAlignment="1">
      <alignment horizontal="right" vertical="center" shrinkToFit="1"/>
    </xf>
    <xf numFmtId="41" fontId="9" fillId="0" borderId="38" xfId="17" applyFont="1" applyBorder="1" applyAlignment="1">
      <alignment horizontal="right" vertical="center" shrinkToFit="1"/>
    </xf>
    <xf numFmtId="41" fontId="9" fillId="0" borderId="69" xfId="17" applyFont="1" applyBorder="1" applyAlignment="1">
      <alignment horizontal="right" vertical="center"/>
    </xf>
    <xf numFmtId="41" fontId="9" fillId="0" borderId="72" xfId="17" applyFont="1" applyBorder="1" applyAlignment="1">
      <alignment horizontal="right" vertical="center" shrinkToFit="1"/>
    </xf>
    <xf numFmtId="41" fontId="9" fillId="0" borderId="73" xfId="17" applyFont="1" applyBorder="1" applyAlignment="1">
      <alignment horizontal="right" vertical="center"/>
    </xf>
    <xf numFmtId="176" fontId="9" fillId="0" borderId="70" xfId="17" applyNumberFormat="1" applyFont="1" applyBorder="1" applyAlignment="1">
      <alignment horizontal="right" vertical="center" shrinkToFit="1"/>
    </xf>
    <xf numFmtId="176" fontId="9" fillId="0" borderId="71" xfId="17" applyNumberFormat="1" applyFont="1" applyBorder="1" applyAlignment="1">
      <alignment horizontal="right" vertical="center"/>
    </xf>
    <xf numFmtId="176" fontId="9" fillId="0" borderId="70" xfId="0" applyNumberFormat="1" applyFont="1" applyBorder="1" applyAlignment="1">
      <alignment horizontal="right" vertical="center"/>
    </xf>
    <xf numFmtId="176" fontId="9" fillId="0" borderId="69" xfId="0" applyNumberFormat="1" applyFont="1" applyBorder="1" applyAlignment="1">
      <alignment horizontal="right" vertical="center"/>
    </xf>
    <xf numFmtId="176" fontId="9" fillId="0" borderId="73" xfId="0" applyNumberFormat="1" applyFont="1" applyBorder="1" applyAlignment="1">
      <alignment horizontal="right" vertical="center"/>
    </xf>
    <xf numFmtId="176" fontId="9" fillId="0" borderId="71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178" fontId="9" fillId="0" borderId="69" xfId="0" applyNumberFormat="1" applyFont="1" applyBorder="1" applyAlignment="1">
      <alignment horizontal="right" vertical="center"/>
    </xf>
    <xf numFmtId="0" fontId="12" fillId="0" borderId="72" xfId="0" applyFont="1" applyBorder="1" applyAlignment="1">
      <alignment horizontal="center" vertical="center"/>
    </xf>
    <xf numFmtId="41" fontId="9" fillId="0" borderId="73" xfId="17" applyFont="1" applyBorder="1" applyAlignment="1">
      <alignment horizontal="right" vertical="center" shrinkToFit="1"/>
    </xf>
    <xf numFmtId="0" fontId="12" fillId="0" borderId="70" xfId="0" applyFont="1" applyBorder="1" applyAlignment="1">
      <alignment horizontal="center" vertical="center"/>
    </xf>
    <xf numFmtId="41" fontId="9" fillId="0" borderId="70" xfId="17" applyFont="1" applyBorder="1" applyAlignment="1">
      <alignment horizontal="center" vertical="center" shrinkToFit="1"/>
    </xf>
    <xf numFmtId="41" fontId="9" fillId="0" borderId="71" xfId="17" applyFont="1" applyBorder="1" applyAlignment="1">
      <alignment vertical="center" shrinkToFit="1"/>
    </xf>
    <xf numFmtId="178" fontId="9" fillId="0" borderId="69" xfId="0" applyNumberFormat="1" applyFont="1" applyBorder="1" applyAlignment="1">
      <alignment horizontal="right"/>
    </xf>
    <xf numFmtId="178" fontId="9" fillId="0" borderId="73" xfId="0" applyNumberFormat="1" applyFont="1" applyBorder="1" applyAlignment="1">
      <alignment horizontal="right"/>
    </xf>
    <xf numFmtId="176" fontId="9" fillId="0" borderId="38" xfId="0" applyNumberFormat="1" applyFont="1" applyBorder="1" applyAlignment="1">
      <alignment horizontal="right" vertical="center"/>
    </xf>
    <xf numFmtId="176" fontId="9" fillId="0" borderId="72" xfId="0" applyNumberFormat="1" applyFont="1" applyBorder="1" applyAlignment="1">
      <alignment horizontal="right" vertical="center"/>
    </xf>
    <xf numFmtId="178" fontId="9" fillId="0" borderId="71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 shrinkToFit="1"/>
    </xf>
    <xf numFmtId="3" fontId="9" fillId="0" borderId="72" xfId="0" applyNumberFormat="1" applyFont="1" applyBorder="1" applyAlignment="1">
      <alignment horizontal="right" vertical="center" shrinkToFit="1"/>
    </xf>
    <xf numFmtId="178" fontId="9" fillId="0" borderId="73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right" vertical="center" shrinkToFit="1"/>
    </xf>
    <xf numFmtId="0" fontId="9" fillId="0" borderId="69" xfId="0" applyFont="1" applyBorder="1" applyAlignment="1">
      <alignment horizontal="right"/>
    </xf>
    <xf numFmtId="0" fontId="9" fillId="0" borderId="73" xfId="0" applyFont="1" applyBorder="1" applyAlignment="1">
      <alignment horizontal="right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center" vertical="center" shrinkToFit="1"/>
    </xf>
    <xf numFmtId="176" fontId="9" fillId="0" borderId="70" xfId="0" applyNumberFormat="1" applyFont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right" vertical="center" shrinkToFit="1"/>
    </xf>
    <xf numFmtId="0" fontId="15" fillId="0" borderId="8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49" fontId="26" fillId="0" borderId="81" xfId="0" applyNumberFormat="1" applyFont="1" applyFill="1" applyBorder="1" applyAlignment="1">
      <alignment horizontal="left" vertical="center" wrapText="1" shrinkToFit="1"/>
    </xf>
    <xf numFmtId="49" fontId="26" fillId="0" borderId="12" xfId="0" applyNumberFormat="1" applyFont="1" applyFill="1" applyBorder="1" applyAlignment="1">
      <alignment horizontal="left" vertical="center" wrapText="1" shrinkToFit="1"/>
    </xf>
    <xf numFmtId="0" fontId="15" fillId="0" borderId="80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vertical="center" wrapText="1" shrinkToFit="1"/>
    </xf>
    <xf numFmtId="49" fontId="26" fillId="0" borderId="19" xfId="0" applyNumberFormat="1" applyFont="1" applyBorder="1" applyAlignment="1">
      <alignment horizontal="left" vertical="center" shrinkToFit="1"/>
    </xf>
    <xf numFmtId="49" fontId="26" fillId="0" borderId="25" xfId="0" applyNumberFormat="1" applyFont="1" applyBorder="1" applyAlignment="1">
      <alignment horizontal="left" vertical="center" shrinkToFit="1"/>
    </xf>
    <xf numFmtId="0" fontId="15" fillId="0" borderId="82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shrinkToFit="1"/>
    </xf>
    <xf numFmtId="0" fontId="26" fillId="0" borderId="1" xfId="0" applyFont="1" applyFill="1" applyBorder="1" applyAlignment="1">
      <alignment/>
    </xf>
    <xf numFmtId="0" fontId="15" fillId="0" borderId="83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49" fontId="26" fillId="0" borderId="70" xfId="0" applyNumberFormat="1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72" xfId="0" applyFont="1" applyFill="1" applyBorder="1" applyAlignment="1">
      <alignment horizontal="left" vertical="center"/>
    </xf>
    <xf numFmtId="0" fontId="15" fillId="0" borderId="70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horizontal="left" vertical="center" wrapText="1"/>
    </xf>
    <xf numFmtId="0" fontId="9" fillId="0" borderId="8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2" borderId="90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/>
    </xf>
    <xf numFmtId="0" fontId="15" fillId="0" borderId="80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6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5" fillId="0" borderId="80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 wrapText="1" shrinkToFit="1"/>
    </xf>
    <xf numFmtId="49" fontId="26" fillId="0" borderId="1" xfId="0" applyNumberFormat="1" applyFont="1" applyBorder="1" applyAlignment="1">
      <alignment horizontal="left" vertical="center" shrinkToFit="1"/>
    </xf>
    <xf numFmtId="0" fontId="15" fillId="0" borderId="94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49" fontId="26" fillId="0" borderId="76" xfId="0" applyNumberFormat="1" applyFont="1" applyFill="1" applyBorder="1" applyAlignment="1">
      <alignment horizontal="left" vertical="center" shrinkToFi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left" vertical="center" wrapText="1" shrinkToFit="1"/>
    </xf>
    <xf numFmtId="49" fontId="31" fillId="0" borderId="19" xfId="0" applyNumberFormat="1" applyFont="1" applyBorder="1" applyAlignment="1">
      <alignment horizontal="left" vertical="center" shrinkToFit="1"/>
    </xf>
    <xf numFmtId="49" fontId="31" fillId="0" borderId="25" xfId="0" applyNumberFormat="1" applyFont="1" applyBorder="1" applyAlignment="1">
      <alignment horizontal="left" vertical="center" shrinkToFit="1"/>
    </xf>
    <xf numFmtId="0" fontId="11" fillId="3" borderId="98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0" fontId="3" fillId="2" borderId="9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9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 shrinkToFit="1"/>
    </xf>
    <xf numFmtId="49" fontId="15" fillId="0" borderId="1" xfId="0" applyNumberFormat="1" applyFont="1" applyFill="1" applyBorder="1" applyAlignment="1">
      <alignment horizontal="left" vertical="center" shrinkToFi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00" xfId="0" applyFont="1" applyFill="1" applyBorder="1" applyAlignment="1">
      <alignment horizontal="center" vertical="center" wrapText="1"/>
    </xf>
    <xf numFmtId="0" fontId="13" fillId="2" borderId="101" xfId="0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9" fontId="15" fillId="0" borderId="76" xfId="0" applyNumberFormat="1" applyFont="1" applyFill="1" applyBorder="1" applyAlignment="1">
      <alignment horizontal="left" vertical="center" shrinkToFit="1"/>
    </xf>
    <xf numFmtId="0" fontId="13" fillId="2" borderId="90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left" vertical="center" wrapText="1" shrinkToFit="1"/>
    </xf>
    <xf numFmtId="49" fontId="12" fillId="0" borderId="76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/>
    </xf>
    <xf numFmtId="0" fontId="8" fillId="0" borderId="10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8" fillId="2" borderId="9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9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 wrapText="1"/>
    </xf>
    <xf numFmtId="49" fontId="21" fillId="0" borderId="111" xfId="0" applyNumberFormat="1" applyFont="1" applyFill="1" applyBorder="1" applyAlignment="1">
      <alignment horizontal="left" vertical="center" wrapText="1" shrinkToFit="1"/>
    </xf>
    <xf numFmtId="49" fontId="21" fillId="0" borderId="112" xfId="0" applyNumberFormat="1" applyFont="1" applyFill="1" applyBorder="1" applyAlignment="1">
      <alignment horizontal="left" vertical="center" wrapText="1" shrinkToFit="1"/>
    </xf>
    <xf numFmtId="49" fontId="21" fillId="0" borderId="113" xfId="0" applyNumberFormat="1" applyFont="1" applyFill="1" applyBorder="1" applyAlignment="1">
      <alignment horizontal="left" vertical="center" wrapText="1" shrinkToFit="1"/>
    </xf>
    <xf numFmtId="0" fontId="8" fillId="0" borderId="1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2" borderId="90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2" xfId="0" applyFont="1" applyFill="1" applyBorder="1" applyAlignment="1">
      <alignment horizontal="center" vertical="center"/>
    </xf>
    <xf numFmtId="0" fontId="0" fillId="2" borderId="100" xfId="0" applyFont="1" applyFill="1" applyBorder="1" applyAlignment="1">
      <alignment horizontal="center" vertical="center" wrapText="1"/>
    </xf>
    <xf numFmtId="0" fontId="0" fillId="2" borderId="10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 shrinkToFit="1"/>
    </xf>
    <xf numFmtId="49" fontId="21" fillId="0" borderId="76" xfId="0" applyNumberFormat="1" applyFont="1" applyFill="1" applyBorder="1" applyAlignment="1">
      <alignment horizontal="left" vertical="center" wrapText="1" shrinkToFit="1"/>
    </xf>
    <xf numFmtId="0" fontId="8" fillId="0" borderId="8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/>
    </xf>
    <xf numFmtId="0" fontId="11" fillId="0" borderId="9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9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9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11" fillId="3" borderId="9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left" vertical="center" wrapText="1" shrinkToFit="1"/>
    </xf>
    <xf numFmtId="49" fontId="18" fillId="0" borderId="72" xfId="0" applyNumberFormat="1" applyFont="1" applyFill="1" applyBorder="1" applyAlignment="1">
      <alignment horizontal="left" vertical="center" wrapText="1" shrinkToFit="1"/>
    </xf>
    <xf numFmtId="49" fontId="18" fillId="0" borderId="70" xfId="0" applyNumberFormat="1" applyFont="1" applyFill="1" applyBorder="1" applyAlignment="1">
      <alignment horizontal="left" vertical="center" wrapText="1" shrinkToFi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49" fontId="21" fillId="0" borderId="70" xfId="0" applyNumberFormat="1" applyFont="1" applyFill="1" applyBorder="1" applyAlignment="1">
      <alignment horizontal="left" vertical="center" wrapText="1" shrinkToFit="1"/>
    </xf>
    <xf numFmtId="0" fontId="3" fillId="0" borderId="116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25" fillId="0" borderId="120" xfId="0" applyNumberFormat="1" applyFont="1" applyBorder="1" applyAlignment="1">
      <alignment horizontal="left" vertical="center" wrapText="1" shrinkToFit="1"/>
    </xf>
    <xf numFmtId="49" fontId="25" fillId="0" borderId="19" xfId="0" applyNumberFormat="1" applyFont="1" applyBorder="1" applyAlignment="1">
      <alignment horizontal="left" vertical="center" shrinkToFit="1"/>
    </xf>
    <xf numFmtId="49" fontId="25" fillId="0" borderId="52" xfId="0" applyNumberFormat="1" applyFont="1" applyBorder="1" applyAlignment="1">
      <alignment horizontal="left"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8" sqref="A8:D10"/>
    </sheetView>
  </sheetViews>
  <sheetFormatPr defaultColWidth="8.88671875" defaultRowHeight="13.5"/>
  <cols>
    <col min="1" max="2" width="8.4453125" style="0" customWidth="1"/>
    <col min="3" max="3" width="11.5546875" style="0" customWidth="1"/>
    <col min="4" max="4" width="15.3359375" style="0" customWidth="1"/>
    <col min="5" max="5" width="3.4453125" style="250" customWidth="1"/>
    <col min="6" max="15" width="7.4453125" style="240" customWidth="1"/>
  </cols>
  <sheetData>
    <row r="1" spans="1:15" ht="41.25" customHeight="1">
      <c r="A1" s="392" t="s">
        <v>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7.25" thickBot="1">
      <c r="A2" s="5"/>
      <c r="B2" s="5"/>
      <c r="C2" s="5"/>
      <c r="D2" s="5"/>
      <c r="E2" s="304"/>
      <c r="F2" s="5"/>
      <c r="G2" s="5"/>
      <c r="H2" s="5"/>
      <c r="I2" s="5"/>
      <c r="J2" s="5"/>
      <c r="K2" s="5"/>
      <c r="L2" s="5"/>
      <c r="M2" s="5"/>
      <c r="N2" s="5"/>
      <c r="O2" s="305" t="s">
        <v>9</v>
      </c>
    </row>
    <row r="3" spans="1:15" ht="29.25" customHeight="1">
      <c r="A3" s="393" t="s">
        <v>10</v>
      </c>
      <c r="B3" s="395" t="s">
        <v>11</v>
      </c>
      <c r="C3" s="395" t="s">
        <v>12</v>
      </c>
      <c r="D3" s="395" t="s">
        <v>13</v>
      </c>
      <c r="E3" s="395" t="s">
        <v>14</v>
      </c>
      <c r="F3" s="395" t="s">
        <v>15</v>
      </c>
      <c r="G3" s="395" t="s">
        <v>16</v>
      </c>
      <c r="H3" s="395"/>
      <c r="I3" s="395"/>
      <c r="J3" s="395" t="s">
        <v>17</v>
      </c>
      <c r="K3" s="395"/>
      <c r="L3" s="395"/>
      <c r="M3" s="397" t="s">
        <v>18</v>
      </c>
      <c r="N3" s="397" t="s">
        <v>158</v>
      </c>
      <c r="O3" s="398" t="s">
        <v>20</v>
      </c>
    </row>
    <row r="4" spans="1:15" ht="29.25" customHeight="1">
      <c r="A4" s="394"/>
      <c r="B4" s="396"/>
      <c r="C4" s="396"/>
      <c r="D4" s="396"/>
      <c r="E4" s="396"/>
      <c r="F4" s="396"/>
      <c r="G4" s="303" t="s">
        <v>21</v>
      </c>
      <c r="H4" s="303" t="s">
        <v>22</v>
      </c>
      <c r="I4" s="303" t="s">
        <v>0</v>
      </c>
      <c r="J4" s="303" t="s">
        <v>21</v>
      </c>
      <c r="K4" s="303" t="s">
        <v>22</v>
      </c>
      <c r="L4" s="303" t="s">
        <v>0</v>
      </c>
      <c r="M4" s="396"/>
      <c r="N4" s="396"/>
      <c r="O4" s="399"/>
    </row>
    <row r="5" spans="1:15" ht="30.75" customHeight="1">
      <c r="A5" s="374" t="s">
        <v>51</v>
      </c>
      <c r="B5" s="375"/>
      <c r="C5" s="375"/>
      <c r="D5" s="376"/>
      <c r="E5" s="306" t="s">
        <v>6</v>
      </c>
      <c r="F5" s="307">
        <f aca="true" t="shared" si="0" ref="F5:O5">F8</f>
        <v>993360</v>
      </c>
      <c r="G5" s="307">
        <f t="shared" si="0"/>
        <v>223924</v>
      </c>
      <c r="H5" s="307">
        <f t="shared" si="0"/>
        <v>217348</v>
      </c>
      <c r="I5" s="307">
        <f t="shared" si="0"/>
        <v>6576</v>
      </c>
      <c r="J5" s="307">
        <f t="shared" si="0"/>
        <v>85282</v>
      </c>
      <c r="K5" s="307">
        <f t="shared" si="0"/>
        <v>64031</v>
      </c>
      <c r="L5" s="307">
        <f t="shared" si="0"/>
        <v>21251</v>
      </c>
      <c r="M5" s="307">
        <f t="shared" si="0"/>
        <v>98199</v>
      </c>
      <c r="N5" s="307">
        <f t="shared" si="0"/>
        <v>128114</v>
      </c>
      <c r="O5" s="308">
        <f t="shared" si="0"/>
        <v>457841</v>
      </c>
    </row>
    <row r="6" spans="1:15" ht="30.75" customHeight="1">
      <c r="A6" s="377"/>
      <c r="B6" s="378"/>
      <c r="C6" s="378"/>
      <c r="D6" s="379"/>
      <c r="E6" s="309" t="s">
        <v>7</v>
      </c>
      <c r="F6" s="310">
        <f aca="true" t="shared" si="1" ref="F6:O6">F9</f>
        <v>1004766</v>
      </c>
      <c r="G6" s="310">
        <f t="shared" si="1"/>
        <v>223924</v>
      </c>
      <c r="H6" s="310">
        <f t="shared" si="1"/>
        <v>219084</v>
      </c>
      <c r="I6" s="310">
        <f t="shared" si="1"/>
        <v>4840</v>
      </c>
      <c r="J6" s="310">
        <f t="shared" si="1"/>
        <v>84983</v>
      </c>
      <c r="K6" s="310">
        <f t="shared" si="1"/>
        <v>66268</v>
      </c>
      <c r="L6" s="310">
        <f t="shared" si="1"/>
        <v>18715</v>
      </c>
      <c r="M6" s="310">
        <f t="shared" si="1"/>
        <v>103547</v>
      </c>
      <c r="N6" s="310">
        <f t="shared" si="1"/>
        <v>113213</v>
      </c>
      <c r="O6" s="311">
        <f t="shared" si="1"/>
        <v>486670</v>
      </c>
    </row>
    <row r="7" spans="1:15" ht="30.75" customHeight="1">
      <c r="A7" s="380"/>
      <c r="B7" s="381"/>
      <c r="C7" s="381"/>
      <c r="D7" s="382"/>
      <c r="E7" s="312" t="s">
        <v>8</v>
      </c>
      <c r="F7" s="313">
        <f aca="true" t="shared" si="2" ref="F7:O7">F10</f>
        <v>11406</v>
      </c>
      <c r="G7" s="313">
        <f t="shared" si="2"/>
        <v>0</v>
      </c>
      <c r="H7" s="313">
        <f t="shared" si="2"/>
        <v>1736</v>
      </c>
      <c r="I7" s="313">
        <f t="shared" si="2"/>
        <v>-1736</v>
      </c>
      <c r="J7" s="313">
        <f t="shared" si="2"/>
        <v>-299</v>
      </c>
      <c r="K7" s="313">
        <f t="shared" si="2"/>
        <v>2237</v>
      </c>
      <c r="L7" s="313">
        <f t="shared" si="2"/>
        <v>-2536</v>
      </c>
      <c r="M7" s="313">
        <f t="shared" si="2"/>
        <v>5348</v>
      </c>
      <c r="N7" s="313">
        <f t="shared" si="2"/>
        <v>-14901</v>
      </c>
      <c r="O7" s="314">
        <f t="shared" si="2"/>
        <v>28829</v>
      </c>
    </row>
    <row r="8" spans="1:15" ht="30.75" customHeight="1">
      <c r="A8" s="383" t="s">
        <v>89</v>
      </c>
      <c r="B8" s="384"/>
      <c r="C8" s="384"/>
      <c r="D8" s="385"/>
      <c r="E8" s="306" t="s">
        <v>6</v>
      </c>
      <c r="F8" s="310">
        <f aca="true" t="shared" si="3" ref="F8:O8">F11+F14+F17+F20+F23+F26+F29+F32+F35+F38+F41+F44+F47+F50+F53+F56+F59+F62+F65+F68+F71</f>
        <v>993360</v>
      </c>
      <c r="G8" s="310">
        <f t="shared" si="3"/>
        <v>223924</v>
      </c>
      <c r="H8" s="310">
        <f t="shared" si="3"/>
        <v>217348</v>
      </c>
      <c r="I8" s="310">
        <f t="shared" si="3"/>
        <v>6576</v>
      </c>
      <c r="J8" s="310">
        <f t="shared" si="3"/>
        <v>85282</v>
      </c>
      <c r="K8" s="310">
        <f t="shared" si="3"/>
        <v>64031</v>
      </c>
      <c r="L8" s="310">
        <f t="shared" si="3"/>
        <v>21251</v>
      </c>
      <c r="M8" s="310">
        <f t="shared" si="3"/>
        <v>98199</v>
      </c>
      <c r="N8" s="310">
        <f t="shared" si="3"/>
        <v>128114</v>
      </c>
      <c r="O8" s="311">
        <f t="shared" si="3"/>
        <v>457841</v>
      </c>
    </row>
    <row r="9" spans="1:15" ht="30.75" customHeight="1">
      <c r="A9" s="386"/>
      <c r="B9" s="387"/>
      <c r="C9" s="387"/>
      <c r="D9" s="388"/>
      <c r="E9" s="309" t="s">
        <v>7</v>
      </c>
      <c r="F9" s="310">
        <f aca="true" t="shared" si="4" ref="F9:O9">F12+F15+F18+F21+F24+F27+F30+F33+F36+F39+F42+F45+F48+F51+F54+F57+F60+F63+F66+F69+F72</f>
        <v>1004766</v>
      </c>
      <c r="G9" s="310">
        <f t="shared" si="4"/>
        <v>223924</v>
      </c>
      <c r="H9" s="310">
        <f t="shared" si="4"/>
        <v>219084</v>
      </c>
      <c r="I9" s="310">
        <f t="shared" si="4"/>
        <v>4840</v>
      </c>
      <c r="J9" s="310">
        <f t="shared" si="4"/>
        <v>84983</v>
      </c>
      <c r="K9" s="310">
        <f t="shared" si="4"/>
        <v>66268</v>
      </c>
      <c r="L9" s="310">
        <f t="shared" si="4"/>
        <v>18715</v>
      </c>
      <c r="M9" s="310">
        <f t="shared" si="4"/>
        <v>103547</v>
      </c>
      <c r="N9" s="310">
        <f t="shared" si="4"/>
        <v>113213</v>
      </c>
      <c r="O9" s="311">
        <f t="shared" si="4"/>
        <v>486670</v>
      </c>
    </row>
    <row r="10" spans="1:15" ht="30.75" customHeight="1">
      <c r="A10" s="389"/>
      <c r="B10" s="390"/>
      <c r="C10" s="390"/>
      <c r="D10" s="391"/>
      <c r="E10" s="312" t="s">
        <v>8</v>
      </c>
      <c r="F10" s="313">
        <f aca="true" t="shared" si="5" ref="F10:O10">F13+F16+F19+F22+F25+F28+F31+F34+F37+F40+F43+F46+F49+F52+F55+F58+F61+F64+F67+F70+F73</f>
        <v>11406</v>
      </c>
      <c r="G10" s="313">
        <f t="shared" si="5"/>
        <v>0</v>
      </c>
      <c r="H10" s="313">
        <f t="shared" si="5"/>
        <v>1736</v>
      </c>
      <c r="I10" s="313">
        <f t="shared" si="5"/>
        <v>-1736</v>
      </c>
      <c r="J10" s="313">
        <f t="shared" si="5"/>
        <v>-299</v>
      </c>
      <c r="K10" s="313">
        <f t="shared" si="5"/>
        <v>2237</v>
      </c>
      <c r="L10" s="313">
        <f t="shared" si="5"/>
        <v>-2536</v>
      </c>
      <c r="M10" s="313">
        <f t="shared" si="5"/>
        <v>5348</v>
      </c>
      <c r="N10" s="313">
        <f t="shared" si="5"/>
        <v>-14901</v>
      </c>
      <c r="O10" s="314">
        <f t="shared" si="5"/>
        <v>28829</v>
      </c>
    </row>
    <row r="11" spans="1:15" ht="30.75" customHeight="1">
      <c r="A11" s="400" t="s">
        <v>23</v>
      </c>
      <c r="B11" s="402" t="s">
        <v>24</v>
      </c>
      <c r="C11" s="402" t="s">
        <v>25</v>
      </c>
      <c r="D11" s="406" t="s">
        <v>109</v>
      </c>
      <c r="E11" s="306" t="s">
        <v>6</v>
      </c>
      <c r="F11" s="315">
        <v>30000</v>
      </c>
      <c r="G11" s="315">
        <v>4765</v>
      </c>
      <c r="H11" s="315">
        <v>4719</v>
      </c>
      <c r="I11" s="315">
        <v>46</v>
      </c>
      <c r="J11" s="315">
        <v>700</v>
      </c>
      <c r="K11" s="315">
        <v>482</v>
      </c>
      <c r="L11" s="315">
        <v>218</v>
      </c>
      <c r="M11" s="315">
        <v>600</v>
      </c>
      <c r="N11" s="315">
        <v>1000</v>
      </c>
      <c r="O11" s="316">
        <v>22935</v>
      </c>
    </row>
    <row r="12" spans="1:15" ht="30.75" customHeight="1">
      <c r="A12" s="401"/>
      <c r="B12" s="403"/>
      <c r="C12" s="403"/>
      <c r="D12" s="407"/>
      <c r="E12" s="309" t="s">
        <v>7</v>
      </c>
      <c r="F12" s="317">
        <v>30000</v>
      </c>
      <c r="G12" s="317">
        <v>4765</v>
      </c>
      <c r="H12" s="317">
        <v>4719</v>
      </c>
      <c r="I12" s="317">
        <v>46</v>
      </c>
      <c r="J12" s="317">
        <v>700</v>
      </c>
      <c r="K12" s="317">
        <v>482</v>
      </c>
      <c r="L12" s="317">
        <v>218</v>
      </c>
      <c r="M12" s="317">
        <v>600</v>
      </c>
      <c r="N12" s="317">
        <v>1000</v>
      </c>
      <c r="O12" s="318">
        <v>22935</v>
      </c>
    </row>
    <row r="13" spans="1:15" ht="30.75" customHeight="1">
      <c r="A13" s="401"/>
      <c r="B13" s="403"/>
      <c r="C13" s="403"/>
      <c r="D13" s="407"/>
      <c r="E13" s="312" t="s">
        <v>8</v>
      </c>
      <c r="F13" s="319">
        <v>0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  <c r="L13" s="319">
        <v>0</v>
      </c>
      <c r="M13" s="319">
        <v>0</v>
      </c>
      <c r="N13" s="319">
        <v>0</v>
      </c>
      <c r="O13" s="320">
        <v>0</v>
      </c>
    </row>
    <row r="14" spans="1:15" ht="30.75" customHeight="1">
      <c r="A14" s="400" t="s">
        <v>23</v>
      </c>
      <c r="B14" s="402" t="s">
        <v>24</v>
      </c>
      <c r="C14" s="404" t="s">
        <v>93</v>
      </c>
      <c r="D14" s="406" t="s">
        <v>2</v>
      </c>
      <c r="E14" s="306" t="s">
        <v>6</v>
      </c>
      <c r="F14" s="315">
        <v>10000</v>
      </c>
      <c r="G14" s="315">
        <v>7708</v>
      </c>
      <c r="H14" s="315">
        <v>7643</v>
      </c>
      <c r="I14" s="315">
        <v>65</v>
      </c>
      <c r="J14" s="315">
        <v>300</v>
      </c>
      <c r="K14" s="315">
        <v>0</v>
      </c>
      <c r="L14" s="315">
        <v>300</v>
      </c>
      <c r="M14" s="315">
        <v>0</v>
      </c>
      <c r="N14" s="315">
        <v>1000</v>
      </c>
      <c r="O14" s="316">
        <v>992</v>
      </c>
    </row>
    <row r="15" spans="1:15" ht="30.75" customHeight="1">
      <c r="A15" s="401"/>
      <c r="B15" s="403"/>
      <c r="C15" s="405"/>
      <c r="D15" s="407"/>
      <c r="E15" s="309" t="s">
        <v>7</v>
      </c>
      <c r="F15" s="317">
        <v>10000</v>
      </c>
      <c r="G15" s="317">
        <v>7708</v>
      </c>
      <c r="H15" s="317">
        <v>7643</v>
      </c>
      <c r="I15" s="317">
        <v>65</v>
      </c>
      <c r="J15" s="317">
        <v>300</v>
      </c>
      <c r="K15" s="317">
        <v>0</v>
      </c>
      <c r="L15" s="317">
        <v>300</v>
      </c>
      <c r="M15" s="317">
        <v>0</v>
      </c>
      <c r="N15" s="317">
        <v>1000</v>
      </c>
      <c r="O15" s="318">
        <v>992</v>
      </c>
    </row>
    <row r="16" spans="1:15" ht="30.75" customHeight="1">
      <c r="A16" s="401"/>
      <c r="B16" s="403"/>
      <c r="C16" s="405"/>
      <c r="D16" s="407"/>
      <c r="E16" s="312" t="s">
        <v>8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20">
        <v>0</v>
      </c>
    </row>
    <row r="17" spans="1:15" ht="29.25" customHeight="1">
      <c r="A17" s="408" t="s">
        <v>3</v>
      </c>
      <c r="B17" s="404" t="s">
        <v>4</v>
      </c>
      <c r="C17" s="404" t="s">
        <v>5</v>
      </c>
      <c r="D17" s="410" t="s">
        <v>144</v>
      </c>
      <c r="E17" s="306" t="s">
        <v>6</v>
      </c>
      <c r="F17" s="307">
        <f>J17+M17</f>
        <v>6871</v>
      </c>
      <c r="G17" s="307">
        <v>0</v>
      </c>
      <c r="H17" s="307">
        <v>0</v>
      </c>
      <c r="I17" s="307">
        <v>0</v>
      </c>
      <c r="J17" s="307">
        <v>1418</v>
      </c>
      <c r="K17" s="307">
        <v>827</v>
      </c>
      <c r="L17" s="307">
        <f>J17-K17</f>
        <v>591</v>
      </c>
      <c r="M17" s="307">
        <v>5453</v>
      </c>
      <c r="N17" s="307">
        <v>0</v>
      </c>
      <c r="O17" s="322">
        <v>0</v>
      </c>
    </row>
    <row r="18" spans="1:15" ht="29.25" customHeight="1">
      <c r="A18" s="409"/>
      <c r="B18" s="405"/>
      <c r="C18" s="405"/>
      <c r="D18" s="411"/>
      <c r="E18" s="309" t="s">
        <v>7</v>
      </c>
      <c r="F18" s="310">
        <f>J18+M18</f>
        <v>6871</v>
      </c>
      <c r="G18" s="310">
        <v>0</v>
      </c>
      <c r="H18" s="310">
        <v>0</v>
      </c>
      <c r="I18" s="310">
        <v>0</v>
      </c>
      <c r="J18" s="310">
        <v>1418</v>
      </c>
      <c r="K18" s="310">
        <v>827</v>
      </c>
      <c r="L18" s="310">
        <f>J18-K18</f>
        <v>591</v>
      </c>
      <c r="M18" s="310">
        <v>5453</v>
      </c>
      <c r="N18" s="310">
        <v>0</v>
      </c>
      <c r="O18" s="323">
        <v>0</v>
      </c>
    </row>
    <row r="19" spans="1:15" ht="29.25" customHeight="1">
      <c r="A19" s="409"/>
      <c r="B19" s="405"/>
      <c r="C19" s="405"/>
      <c r="D19" s="411"/>
      <c r="E19" s="312" t="s">
        <v>8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21">
        <v>0</v>
      </c>
      <c r="M19" s="321">
        <v>0</v>
      </c>
      <c r="N19" s="321">
        <v>0</v>
      </c>
      <c r="O19" s="324">
        <v>0</v>
      </c>
    </row>
    <row r="20" spans="1:15" ht="29.25" customHeight="1">
      <c r="A20" s="415" t="s">
        <v>147</v>
      </c>
      <c r="B20" s="418" t="s">
        <v>148</v>
      </c>
      <c r="C20" s="418" t="s">
        <v>146</v>
      </c>
      <c r="D20" s="421" t="s">
        <v>145</v>
      </c>
      <c r="E20" s="325" t="s">
        <v>6</v>
      </c>
      <c r="F20" s="307">
        <v>55362</v>
      </c>
      <c r="G20" s="307">
        <v>1527</v>
      </c>
      <c r="H20" s="307">
        <v>462</v>
      </c>
      <c r="I20" s="307">
        <v>1065</v>
      </c>
      <c r="J20" s="307">
        <v>6603</v>
      </c>
      <c r="K20" s="307">
        <v>13</v>
      </c>
      <c r="L20" s="307">
        <v>6590</v>
      </c>
      <c r="M20" s="307">
        <v>5515</v>
      </c>
      <c r="N20" s="307">
        <v>41717</v>
      </c>
      <c r="O20" s="326">
        <v>0</v>
      </c>
    </row>
    <row r="21" spans="1:15" ht="29.25" customHeight="1">
      <c r="A21" s="416"/>
      <c r="B21" s="419"/>
      <c r="C21" s="419"/>
      <c r="D21" s="422"/>
      <c r="E21" s="327" t="s">
        <v>7</v>
      </c>
      <c r="F21" s="310">
        <v>55362</v>
      </c>
      <c r="G21" s="310">
        <v>1527</v>
      </c>
      <c r="H21" s="310">
        <v>462</v>
      </c>
      <c r="I21" s="310">
        <v>1065</v>
      </c>
      <c r="J21" s="310">
        <v>6304</v>
      </c>
      <c r="K21" s="310">
        <v>15</v>
      </c>
      <c r="L21" s="310">
        <v>6289</v>
      </c>
      <c r="M21" s="310">
        <v>6102</v>
      </c>
      <c r="N21" s="310">
        <v>19600</v>
      </c>
      <c r="O21" s="328">
        <v>21829</v>
      </c>
    </row>
    <row r="22" spans="1:15" ht="29.25" customHeight="1">
      <c r="A22" s="417"/>
      <c r="B22" s="420"/>
      <c r="C22" s="420"/>
      <c r="D22" s="423"/>
      <c r="E22" s="329" t="s">
        <v>8</v>
      </c>
      <c r="F22" s="319">
        <v>0</v>
      </c>
      <c r="G22" s="319">
        <v>0</v>
      </c>
      <c r="H22" s="319">
        <v>0</v>
      </c>
      <c r="I22" s="319">
        <v>0</v>
      </c>
      <c r="J22" s="330">
        <v>-299</v>
      </c>
      <c r="K22" s="330">
        <v>2</v>
      </c>
      <c r="L22" s="330">
        <v>-301</v>
      </c>
      <c r="M22" s="330">
        <v>587</v>
      </c>
      <c r="N22" s="330">
        <v>-22117</v>
      </c>
      <c r="O22" s="331">
        <v>21829</v>
      </c>
    </row>
    <row r="23" spans="1:15" ht="29.25" customHeight="1">
      <c r="A23" s="365" t="s">
        <v>82</v>
      </c>
      <c r="B23" s="373" t="s">
        <v>83</v>
      </c>
      <c r="C23" s="366" t="s">
        <v>95</v>
      </c>
      <c r="D23" s="367" t="s">
        <v>110</v>
      </c>
      <c r="E23" s="252" t="s">
        <v>6</v>
      </c>
      <c r="F23" s="244">
        <v>19331</v>
      </c>
      <c r="G23" s="244">
        <v>0</v>
      </c>
      <c r="H23" s="244">
        <v>0</v>
      </c>
      <c r="I23" s="244">
        <v>0</v>
      </c>
      <c r="J23" s="244">
        <v>1200</v>
      </c>
      <c r="K23" s="244">
        <v>1200</v>
      </c>
      <c r="L23" s="244">
        <f>J23-K23</f>
        <v>0</v>
      </c>
      <c r="M23" s="244">
        <v>3640</v>
      </c>
      <c r="N23" s="244">
        <v>7160</v>
      </c>
      <c r="O23" s="245">
        <v>7331</v>
      </c>
    </row>
    <row r="24" spans="1:15" ht="29.25" customHeight="1">
      <c r="A24" s="347"/>
      <c r="B24" s="371"/>
      <c r="C24" s="348"/>
      <c r="D24" s="363"/>
      <c r="E24" s="252" t="s">
        <v>7</v>
      </c>
      <c r="F24" s="244">
        <f>G24+J24+M24+N24+O24</f>
        <v>19331</v>
      </c>
      <c r="G24" s="244">
        <v>0</v>
      </c>
      <c r="H24" s="244">
        <v>0</v>
      </c>
      <c r="I24" s="244">
        <v>0</v>
      </c>
      <c r="J24" s="244">
        <v>1200</v>
      </c>
      <c r="K24" s="244">
        <f>756+444</f>
        <v>1200</v>
      </c>
      <c r="L24" s="244">
        <f>J24-K24</f>
        <v>0</v>
      </c>
      <c r="M24" s="244">
        <v>3640</v>
      </c>
      <c r="N24" s="244">
        <v>7160</v>
      </c>
      <c r="O24" s="245">
        <v>7331</v>
      </c>
    </row>
    <row r="25" spans="1:15" ht="29.25" customHeight="1">
      <c r="A25" s="347"/>
      <c r="B25" s="372"/>
      <c r="C25" s="348"/>
      <c r="D25" s="363"/>
      <c r="E25" s="253" t="s">
        <v>8</v>
      </c>
      <c r="F25" s="242">
        <f aca="true" t="shared" si="6" ref="F25:O25">F24-F23</f>
        <v>0</v>
      </c>
      <c r="G25" s="242">
        <f t="shared" si="6"/>
        <v>0</v>
      </c>
      <c r="H25" s="242">
        <f t="shared" si="6"/>
        <v>0</v>
      </c>
      <c r="I25" s="242">
        <f t="shared" si="6"/>
        <v>0</v>
      </c>
      <c r="J25" s="242">
        <f t="shared" si="6"/>
        <v>0</v>
      </c>
      <c r="K25" s="242">
        <f t="shared" si="6"/>
        <v>0</v>
      </c>
      <c r="L25" s="242">
        <f t="shared" si="6"/>
        <v>0</v>
      </c>
      <c r="M25" s="242">
        <f t="shared" si="6"/>
        <v>0</v>
      </c>
      <c r="N25" s="242">
        <f t="shared" si="6"/>
        <v>0</v>
      </c>
      <c r="O25" s="243">
        <f t="shared" si="6"/>
        <v>0</v>
      </c>
    </row>
    <row r="26" spans="1:15" ht="29.25" customHeight="1">
      <c r="A26" s="353" t="s">
        <v>91</v>
      </c>
      <c r="B26" s="370" t="s">
        <v>92</v>
      </c>
      <c r="C26" s="350" t="s">
        <v>94</v>
      </c>
      <c r="D26" s="349" t="s">
        <v>111</v>
      </c>
      <c r="E26" s="251" t="s">
        <v>6</v>
      </c>
      <c r="F26" s="239">
        <v>28121</v>
      </c>
      <c r="G26" s="239">
        <v>17637</v>
      </c>
      <c r="H26" s="239">
        <v>16002</v>
      </c>
      <c r="I26" s="239">
        <f>G26-H26</f>
        <v>1635</v>
      </c>
      <c r="J26" s="239">
        <v>5600</v>
      </c>
      <c r="K26" s="239">
        <v>0</v>
      </c>
      <c r="L26" s="239">
        <f>J26-K26</f>
        <v>5600</v>
      </c>
      <c r="M26" s="239">
        <v>4884</v>
      </c>
      <c r="N26" s="239"/>
      <c r="O26" s="300"/>
    </row>
    <row r="27" spans="1:15" ht="29.25" customHeight="1">
      <c r="A27" s="347"/>
      <c r="B27" s="371"/>
      <c r="C27" s="348"/>
      <c r="D27" s="363"/>
      <c r="E27" s="252" t="s">
        <v>7</v>
      </c>
      <c r="F27" s="244">
        <f>G27+J27+M27+N27+O27</f>
        <v>28121</v>
      </c>
      <c r="G27" s="244">
        <v>17637</v>
      </c>
      <c r="H27" s="244">
        <v>16002</v>
      </c>
      <c r="I27" s="244">
        <f>G27-H27</f>
        <v>1635</v>
      </c>
      <c r="J27" s="244">
        <v>5600</v>
      </c>
      <c r="K27" s="244">
        <v>0</v>
      </c>
      <c r="L27" s="244">
        <f>J27-K27</f>
        <v>5600</v>
      </c>
      <c r="M27" s="244">
        <v>4884</v>
      </c>
      <c r="N27" s="244"/>
      <c r="O27" s="302"/>
    </row>
    <row r="28" spans="1:15" ht="29.25" customHeight="1">
      <c r="A28" s="347"/>
      <c r="B28" s="372"/>
      <c r="C28" s="348"/>
      <c r="D28" s="363"/>
      <c r="E28" s="253" t="s">
        <v>8</v>
      </c>
      <c r="F28" s="242">
        <f aca="true" t="shared" si="7" ref="F28:M28">F27-F26</f>
        <v>0</v>
      </c>
      <c r="G28" s="242">
        <f t="shared" si="7"/>
        <v>0</v>
      </c>
      <c r="H28" s="242">
        <f t="shared" si="7"/>
        <v>0</v>
      </c>
      <c r="I28" s="242">
        <f t="shared" si="7"/>
        <v>0</v>
      </c>
      <c r="J28" s="242">
        <f t="shared" si="7"/>
        <v>0</v>
      </c>
      <c r="K28" s="242">
        <f t="shared" si="7"/>
        <v>0</v>
      </c>
      <c r="L28" s="242">
        <f t="shared" si="7"/>
        <v>0</v>
      </c>
      <c r="M28" s="242">
        <f t="shared" si="7"/>
        <v>0</v>
      </c>
      <c r="N28" s="242">
        <v>0</v>
      </c>
      <c r="O28" s="301">
        <v>0</v>
      </c>
    </row>
    <row r="29" spans="1:15" ht="29.25" customHeight="1">
      <c r="A29" s="353" t="s">
        <v>52</v>
      </c>
      <c r="B29" s="350" t="s">
        <v>53</v>
      </c>
      <c r="C29" s="368" t="s">
        <v>54</v>
      </c>
      <c r="D29" s="349" t="s">
        <v>112</v>
      </c>
      <c r="E29" s="306" t="s">
        <v>6</v>
      </c>
      <c r="F29" s="307">
        <v>12490</v>
      </c>
      <c r="G29" s="307">
        <v>4568</v>
      </c>
      <c r="H29" s="307">
        <v>4568</v>
      </c>
      <c r="I29" s="307">
        <f>G29-H29</f>
        <v>0</v>
      </c>
      <c r="J29" s="307">
        <v>1350</v>
      </c>
      <c r="K29" s="307">
        <v>1350</v>
      </c>
      <c r="L29" s="307">
        <v>0</v>
      </c>
      <c r="M29" s="307">
        <v>2544</v>
      </c>
      <c r="N29" s="307">
        <v>4028</v>
      </c>
      <c r="O29" s="332"/>
    </row>
    <row r="30" spans="1:15" ht="29.25" customHeight="1">
      <c r="A30" s="347"/>
      <c r="B30" s="348"/>
      <c r="C30" s="369"/>
      <c r="D30" s="363"/>
      <c r="E30" s="309" t="s">
        <v>7</v>
      </c>
      <c r="F30" s="310">
        <v>12490</v>
      </c>
      <c r="G30" s="310">
        <v>4568</v>
      </c>
      <c r="H30" s="310">
        <v>4568</v>
      </c>
      <c r="I30" s="310">
        <v>0</v>
      </c>
      <c r="J30" s="310">
        <v>1350</v>
      </c>
      <c r="K30" s="310">
        <v>1350</v>
      </c>
      <c r="L30" s="310">
        <v>0</v>
      </c>
      <c r="M30" s="310">
        <v>2544</v>
      </c>
      <c r="N30" s="310">
        <v>4028</v>
      </c>
      <c r="O30" s="333"/>
    </row>
    <row r="31" spans="1:15" ht="29.25" customHeight="1">
      <c r="A31" s="347"/>
      <c r="B31" s="348"/>
      <c r="C31" s="369"/>
      <c r="D31" s="363"/>
      <c r="E31" s="312" t="s">
        <v>8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36">
        <v>0</v>
      </c>
    </row>
    <row r="32" spans="1:15" ht="29.25" customHeight="1">
      <c r="A32" s="353" t="s">
        <v>52</v>
      </c>
      <c r="B32" s="350" t="s">
        <v>56</v>
      </c>
      <c r="C32" s="350" t="s">
        <v>57</v>
      </c>
      <c r="D32" s="349" t="s">
        <v>113</v>
      </c>
      <c r="E32" s="306" t="s">
        <v>6</v>
      </c>
      <c r="F32" s="334">
        <v>4934</v>
      </c>
      <c r="G32" s="334">
        <v>3228</v>
      </c>
      <c r="H32" s="334">
        <v>3228</v>
      </c>
      <c r="I32" s="334">
        <v>0</v>
      </c>
      <c r="J32" s="334">
        <v>1350</v>
      </c>
      <c r="K32" s="334">
        <v>650</v>
      </c>
      <c r="L32" s="334">
        <v>700</v>
      </c>
      <c r="M32" s="334">
        <v>356</v>
      </c>
      <c r="N32" s="334"/>
      <c r="O32" s="332"/>
    </row>
    <row r="33" spans="1:15" ht="29.25" customHeight="1">
      <c r="A33" s="347"/>
      <c r="B33" s="348"/>
      <c r="C33" s="348"/>
      <c r="D33" s="363"/>
      <c r="E33" s="309" t="s">
        <v>7</v>
      </c>
      <c r="F33" s="335">
        <v>4934</v>
      </c>
      <c r="G33" s="335">
        <v>3228</v>
      </c>
      <c r="H33" s="335">
        <v>3228</v>
      </c>
      <c r="I33" s="335">
        <v>0</v>
      </c>
      <c r="J33" s="335">
        <v>1350</v>
      </c>
      <c r="K33" s="335">
        <v>650</v>
      </c>
      <c r="L33" s="335">
        <v>700</v>
      </c>
      <c r="M33" s="335">
        <v>356</v>
      </c>
      <c r="N33" s="335"/>
      <c r="O33" s="333"/>
    </row>
    <row r="34" spans="1:15" ht="29.25" customHeight="1">
      <c r="A34" s="347"/>
      <c r="B34" s="348"/>
      <c r="C34" s="348"/>
      <c r="D34" s="363"/>
      <c r="E34" s="312" t="s">
        <v>8</v>
      </c>
      <c r="F34" s="321">
        <v>0</v>
      </c>
      <c r="G34" s="321">
        <v>0</v>
      </c>
      <c r="H34" s="321">
        <v>0</v>
      </c>
      <c r="I34" s="321">
        <v>0</v>
      </c>
      <c r="J34" s="321">
        <v>0</v>
      </c>
      <c r="K34" s="321">
        <v>0</v>
      </c>
      <c r="L34" s="321">
        <v>0</v>
      </c>
      <c r="M34" s="321">
        <v>0</v>
      </c>
      <c r="N34" s="321">
        <v>0</v>
      </c>
      <c r="O34" s="336">
        <v>0</v>
      </c>
    </row>
    <row r="35" spans="1:15" ht="29.25" customHeight="1">
      <c r="A35" s="353" t="s">
        <v>62</v>
      </c>
      <c r="B35" s="350" t="s">
        <v>90</v>
      </c>
      <c r="C35" s="350" t="s">
        <v>64</v>
      </c>
      <c r="D35" s="349" t="s">
        <v>100</v>
      </c>
      <c r="E35" s="306" t="s">
        <v>6</v>
      </c>
      <c r="F35" s="337">
        <v>15900</v>
      </c>
      <c r="G35" s="337">
        <v>0</v>
      </c>
      <c r="H35" s="337">
        <v>0</v>
      </c>
      <c r="I35" s="337">
        <v>0</v>
      </c>
      <c r="J35" s="337">
        <v>2200</v>
      </c>
      <c r="K35" s="337">
        <v>179</v>
      </c>
      <c r="L35" s="337">
        <f>J35-K35</f>
        <v>2021</v>
      </c>
      <c r="M35" s="337">
        <v>7800</v>
      </c>
      <c r="N35" s="337">
        <f>F35-J35-M35</f>
        <v>5900</v>
      </c>
      <c r="O35" s="326"/>
    </row>
    <row r="36" spans="1:15" ht="29.25" customHeight="1">
      <c r="A36" s="347"/>
      <c r="B36" s="348"/>
      <c r="C36" s="348"/>
      <c r="D36" s="363"/>
      <c r="E36" s="309" t="s">
        <v>7</v>
      </c>
      <c r="F36" s="338">
        <v>15900</v>
      </c>
      <c r="G36" s="338">
        <v>0</v>
      </c>
      <c r="H36" s="338">
        <v>0</v>
      </c>
      <c r="I36" s="338">
        <v>0</v>
      </c>
      <c r="J36" s="338">
        <v>2200</v>
      </c>
      <c r="K36" s="338">
        <v>179</v>
      </c>
      <c r="L36" s="338">
        <f>J36-K36</f>
        <v>2021</v>
      </c>
      <c r="M36" s="338">
        <v>4584</v>
      </c>
      <c r="N36" s="338">
        <f>F36-J36-M36</f>
        <v>9116</v>
      </c>
      <c r="O36" s="339"/>
    </row>
    <row r="37" spans="1:15" ht="29.25" customHeight="1">
      <c r="A37" s="347"/>
      <c r="B37" s="348"/>
      <c r="C37" s="348"/>
      <c r="D37" s="363"/>
      <c r="E37" s="312" t="s">
        <v>8</v>
      </c>
      <c r="F37" s="340">
        <f>F36-F35</f>
        <v>0</v>
      </c>
      <c r="G37" s="340">
        <v>0</v>
      </c>
      <c r="H37" s="340">
        <v>0</v>
      </c>
      <c r="I37" s="340">
        <v>0</v>
      </c>
      <c r="J37" s="340">
        <f>J36-J35</f>
        <v>0</v>
      </c>
      <c r="K37" s="340">
        <f>K36-K35</f>
        <v>0</v>
      </c>
      <c r="L37" s="340">
        <f>L36-L35</f>
        <v>0</v>
      </c>
      <c r="M37" s="340">
        <f>M36-M35</f>
        <v>-3216</v>
      </c>
      <c r="N37" s="340">
        <f>N36-N35</f>
        <v>3216</v>
      </c>
      <c r="O37" s="336">
        <v>0</v>
      </c>
    </row>
    <row r="38" spans="1:15" ht="29.25" customHeight="1">
      <c r="A38" s="365" t="s">
        <v>33</v>
      </c>
      <c r="B38" s="366" t="s">
        <v>34</v>
      </c>
      <c r="C38" s="366" t="s">
        <v>149</v>
      </c>
      <c r="D38" s="367" t="s">
        <v>101</v>
      </c>
      <c r="E38" s="252" t="s">
        <v>6</v>
      </c>
      <c r="F38" s="244">
        <v>166069</v>
      </c>
      <c r="G38" s="244">
        <v>113086</v>
      </c>
      <c r="H38" s="244">
        <v>113086</v>
      </c>
      <c r="I38" s="244"/>
      <c r="J38" s="244">
        <v>20000</v>
      </c>
      <c r="K38" s="244">
        <v>20000</v>
      </c>
      <c r="L38" s="244"/>
      <c r="M38" s="244">
        <v>21000</v>
      </c>
      <c r="N38" s="244">
        <v>11983</v>
      </c>
      <c r="O38" s="302"/>
    </row>
    <row r="39" spans="1:15" ht="29.25" customHeight="1">
      <c r="A39" s="347"/>
      <c r="B39" s="348"/>
      <c r="C39" s="348"/>
      <c r="D39" s="363"/>
      <c r="E39" s="252" t="s">
        <v>7</v>
      </c>
      <c r="F39" s="244">
        <v>166069</v>
      </c>
      <c r="G39" s="244">
        <v>113086</v>
      </c>
      <c r="H39" s="244">
        <v>113086</v>
      </c>
      <c r="I39" s="244"/>
      <c r="J39" s="244">
        <v>20000</v>
      </c>
      <c r="K39" s="244">
        <v>20000</v>
      </c>
      <c r="L39" s="244"/>
      <c r="M39" s="244">
        <v>21000</v>
      </c>
      <c r="N39" s="244">
        <v>11983</v>
      </c>
      <c r="O39" s="302"/>
    </row>
    <row r="40" spans="1:15" ht="29.25" customHeight="1">
      <c r="A40" s="347"/>
      <c r="B40" s="348"/>
      <c r="C40" s="348"/>
      <c r="D40" s="363"/>
      <c r="E40" s="253" t="s">
        <v>8</v>
      </c>
      <c r="F40" s="242">
        <f>F39-F38</f>
        <v>0</v>
      </c>
      <c r="G40" s="242">
        <f aca="true" t="shared" si="8" ref="G40:O40">G39-G38</f>
        <v>0</v>
      </c>
      <c r="H40" s="242">
        <f t="shared" si="8"/>
        <v>0</v>
      </c>
      <c r="I40" s="242">
        <f t="shared" si="8"/>
        <v>0</v>
      </c>
      <c r="J40" s="242">
        <f t="shared" si="8"/>
        <v>0</v>
      </c>
      <c r="K40" s="242">
        <f t="shared" si="8"/>
        <v>0</v>
      </c>
      <c r="L40" s="242">
        <f t="shared" si="8"/>
        <v>0</v>
      </c>
      <c r="M40" s="242">
        <f t="shared" si="8"/>
        <v>0</v>
      </c>
      <c r="N40" s="242">
        <f t="shared" si="8"/>
        <v>0</v>
      </c>
      <c r="O40" s="301">
        <f t="shared" si="8"/>
        <v>0</v>
      </c>
    </row>
    <row r="41" spans="1:16" ht="29.25" customHeight="1">
      <c r="A41" s="353" t="s">
        <v>33</v>
      </c>
      <c r="B41" s="350" t="s">
        <v>34</v>
      </c>
      <c r="C41" s="350" t="s">
        <v>37</v>
      </c>
      <c r="D41" s="349" t="s">
        <v>102</v>
      </c>
      <c r="E41" s="251" t="s">
        <v>6</v>
      </c>
      <c r="F41" s="239">
        <v>163541</v>
      </c>
      <c r="G41" s="239">
        <v>42345</v>
      </c>
      <c r="H41" s="239">
        <v>42345</v>
      </c>
      <c r="I41" s="239">
        <v>0</v>
      </c>
      <c r="J41" s="239">
        <v>35000</v>
      </c>
      <c r="K41" s="239">
        <v>31000</v>
      </c>
      <c r="L41" s="239">
        <v>4000</v>
      </c>
      <c r="M41" s="239">
        <v>28000</v>
      </c>
      <c r="N41" s="239">
        <v>20000</v>
      </c>
      <c r="O41" s="241">
        <v>38196</v>
      </c>
      <c r="P41" s="346" t="s">
        <v>157</v>
      </c>
    </row>
    <row r="42" spans="1:15" ht="29.25" customHeight="1">
      <c r="A42" s="347"/>
      <c r="B42" s="348"/>
      <c r="C42" s="348"/>
      <c r="D42" s="364"/>
      <c r="E42" s="252" t="s">
        <v>7</v>
      </c>
      <c r="F42" s="244">
        <v>163541</v>
      </c>
      <c r="G42" s="244">
        <v>42345</v>
      </c>
      <c r="H42" s="244">
        <v>42345</v>
      </c>
      <c r="I42" s="244">
        <v>0</v>
      </c>
      <c r="J42" s="244">
        <v>35000</v>
      </c>
      <c r="K42" s="244">
        <v>33080</v>
      </c>
      <c r="L42" s="244">
        <v>1920</v>
      </c>
      <c r="M42" s="244">
        <v>30000</v>
      </c>
      <c r="N42" s="244">
        <v>20000</v>
      </c>
      <c r="O42" s="245">
        <v>41196</v>
      </c>
    </row>
    <row r="43" spans="1:15" ht="29.25" customHeight="1">
      <c r="A43" s="347"/>
      <c r="B43" s="348"/>
      <c r="C43" s="348"/>
      <c r="D43" s="364"/>
      <c r="E43" s="253" t="s">
        <v>8</v>
      </c>
      <c r="F43" s="242">
        <f>F42-F41</f>
        <v>0</v>
      </c>
      <c r="G43" s="242">
        <f>G42-G41</f>
        <v>0</v>
      </c>
      <c r="H43" s="242">
        <f aca="true" t="shared" si="9" ref="H43:M43">H42-H41</f>
        <v>0</v>
      </c>
      <c r="I43" s="242">
        <f>I42-I41</f>
        <v>0</v>
      </c>
      <c r="J43" s="242">
        <f>J42-J41</f>
        <v>0</v>
      </c>
      <c r="K43" s="242">
        <f t="shared" si="9"/>
        <v>2080</v>
      </c>
      <c r="L43" s="242">
        <f t="shared" si="9"/>
        <v>-2080</v>
      </c>
      <c r="M43" s="242">
        <f t="shared" si="9"/>
        <v>2000</v>
      </c>
      <c r="N43" s="242">
        <f>N42-N41</f>
        <v>0</v>
      </c>
      <c r="O43" s="243">
        <f>O42-O41</f>
        <v>3000</v>
      </c>
    </row>
    <row r="44" spans="1:15" ht="29.25" customHeight="1">
      <c r="A44" s="353" t="s">
        <v>33</v>
      </c>
      <c r="B44" s="350" t="s">
        <v>34</v>
      </c>
      <c r="C44" s="350" t="s">
        <v>150</v>
      </c>
      <c r="D44" s="349" t="s">
        <v>103</v>
      </c>
      <c r="E44" s="251" t="s">
        <v>6</v>
      </c>
      <c r="F44" s="239">
        <v>10014</v>
      </c>
      <c r="G44" s="239">
        <v>10014</v>
      </c>
      <c r="H44" s="239">
        <v>9823</v>
      </c>
      <c r="I44" s="239">
        <v>191</v>
      </c>
      <c r="J44" s="239"/>
      <c r="K44" s="239"/>
      <c r="L44" s="239"/>
      <c r="M44" s="239"/>
      <c r="N44" s="239"/>
      <c r="O44" s="241"/>
    </row>
    <row r="45" spans="1:15" ht="29.25" customHeight="1">
      <c r="A45" s="347"/>
      <c r="B45" s="348"/>
      <c r="C45" s="348"/>
      <c r="D45" s="363"/>
      <c r="E45" s="252" t="s">
        <v>7</v>
      </c>
      <c r="F45" s="244">
        <v>10014</v>
      </c>
      <c r="G45" s="244">
        <v>10014</v>
      </c>
      <c r="H45" s="244">
        <v>9823</v>
      </c>
      <c r="I45" s="244">
        <v>191</v>
      </c>
      <c r="J45" s="244"/>
      <c r="K45" s="244"/>
      <c r="L45" s="244"/>
      <c r="M45" s="244"/>
      <c r="N45" s="244"/>
      <c r="O45" s="245"/>
    </row>
    <row r="46" spans="1:15" ht="29.25" customHeight="1">
      <c r="A46" s="347"/>
      <c r="B46" s="348"/>
      <c r="C46" s="348"/>
      <c r="D46" s="363"/>
      <c r="E46" s="253" t="s">
        <v>8</v>
      </c>
      <c r="F46" s="242">
        <f>F45-F44</f>
        <v>0</v>
      </c>
      <c r="G46" s="242">
        <f aca="true" t="shared" si="10" ref="G46:O46">G45-G44</f>
        <v>0</v>
      </c>
      <c r="H46" s="242">
        <f t="shared" si="10"/>
        <v>0</v>
      </c>
      <c r="I46" s="242">
        <f t="shared" si="10"/>
        <v>0</v>
      </c>
      <c r="J46" s="242">
        <f t="shared" si="10"/>
        <v>0</v>
      </c>
      <c r="K46" s="242">
        <f t="shared" si="10"/>
        <v>0</v>
      </c>
      <c r="L46" s="242">
        <f t="shared" si="10"/>
        <v>0</v>
      </c>
      <c r="M46" s="242">
        <f t="shared" si="10"/>
        <v>0</v>
      </c>
      <c r="N46" s="242">
        <f t="shared" si="10"/>
        <v>0</v>
      </c>
      <c r="O46" s="243">
        <f t="shared" si="10"/>
        <v>0</v>
      </c>
    </row>
    <row r="47" spans="1:15" ht="29.25" customHeight="1">
      <c r="A47" s="353" t="s">
        <v>33</v>
      </c>
      <c r="B47" s="350" t="s">
        <v>34</v>
      </c>
      <c r="C47" s="350" t="s">
        <v>41</v>
      </c>
      <c r="D47" s="349" t="s">
        <v>104</v>
      </c>
      <c r="E47" s="251" t="s">
        <v>6</v>
      </c>
      <c r="F47" s="239">
        <v>385100</v>
      </c>
      <c r="G47" s="239">
        <v>7008</v>
      </c>
      <c r="H47" s="239">
        <v>3434</v>
      </c>
      <c r="I47" s="239">
        <v>3574</v>
      </c>
      <c r="J47" s="239">
        <v>1053</v>
      </c>
      <c r="K47" s="239">
        <v>380</v>
      </c>
      <c r="L47" s="239">
        <v>673</v>
      </c>
      <c r="M47" s="239">
        <v>3097</v>
      </c>
      <c r="N47" s="239">
        <v>10000</v>
      </c>
      <c r="O47" s="241">
        <v>363942</v>
      </c>
    </row>
    <row r="48" spans="1:15" ht="29.25" customHeight="1">
      <c r="A48" s="347"/>
      <c r="B48" s="348"/>
      <c r="C48" s="348"/>
      <c r="D48" s="363"/>
      <c r="E48" s="252" t="s">
        <v>7</v>
      </c>
      <c r="F48" s="244">
        <v>385100</v>
      </c>
      <c r="G48" s="244">
        <v>7008</v>
      </c>
      <c r="H48" s="244">
        <v>5170</v>
      </c>
      <c r="I48" s="244">
        <v>1838</v>
      </c>
      <c r="J48" s="244">
        <v>1053</v>
      </c>
      <c r="K48" s="244">
        <v>380</v>
      </c>
      <c r="L48" s="244">
        <v>673</v>
      </c>
      <c r="M48" s="244">
        <v>5668</v>
      </c>
      <c r="N48" s="244">
        <v>10000</v>
      </c>
      <c r="O48" s="245">
        <v>363942</v>
      </c>
    </row>
    <row r="49" spans="1:15" ht="29.25" customHeight="1">
      <c r="A49" s="347"/>
      <c r="B49" s="348"/>
      <c r="C49" s="348"/>
      <c r="D49" s="363"/>
      <c r="E49" s="253" t="s">
        <v>8</v>
      </c>
      <c r="F49" s="242">
        <f>F48-F47</f>
        <v>0</v>
      </c>
      <c r="G49" s="242">
        <f aca="true" t="shared" si="11" ref="G49:O49">G48-G47</f>
        <v>0</v>
      </c>
      <c r="H49" s="242">
        <f t="shared" si="11"/>
        <v>1736</v>
      </c>
      <c r="I49" s="242">
        <f t="shared" si="11"/>
        <v>-1736</v>
      </c>
      <c r="J49" s="242">
        <f t="shared" si="11"/>
        <v>0</v>
      </c>
      <c r="K49" s="242">
        <f t="shared" si="11"/>
        <v>0</v>
      </c>
      <c r="L49" s="242">
        <f t="shared" si="11"/>
        <v>0</v>
      </c>
      <c r="M49" s="242">
        <f t="shared" si="11"/>
        <v>2571</v>
      </c>
      <c r="N49" s="242">
        <f t="shared" si="11"/>
        <v>0</v>
      </c>
      <c r="O49" s="243">
        <f t="shared" si="11"/>
        <v>0</v>
      </c>
    </row>
    <row r="50" spans="1:15" ht="29.25" customHeight="1">
      <c r="A50" s="353" t="s">
        <v>43</v>
      </c>
      <c r="B50" s="350" t="s">
        <v>44</v>
      </c>
      <c r="C50" s="350" t="s">
        <v>45</v>
      </c>
      <c r="D50" s="349" t="s">
        <v>105</v>
      </c>
      <c r="E50" s="251" t="s">
        <v>6</v>
      </c>
      <c r="F50" s="239">
        <v>29600</v>
      </c>
      <c r="G50" s="239">
        <v>12038</v>
      </c>
      <c r="H50" s="239">
        <v>12038</v>
      </c>
      <c r="I50" s="239"/>
      <c r="J50" s="239">
        <v>5514</v>
      </c>
      <c r="K50" s="239">
        <v>5181</v>
      </c>
      <c r="L50" s="239">
        <v>333</v>
      </c>
      <c r="M50" s="239">
        <v>2066</v>
      </c>
      <c r="N50" s="246">
        <v>8000</v>
      </c>
      <c r="O50" s="247">
        <v>1982</v>
      </c>
    </row>
    <row r="51" spans="1:15" ht="29.25" customHeight="1">
      <c r="A51" s="347"/>
      <c r="B51" s="348"/>
      <c r="C51" s="348"/>
      <c r="D51" s="363"/>
      <c r="E51" s="252" t="s">
        <v>7</v>
      </c>
      <c r="F51" s="244">
        <v>29600</v>
      </c>
      <c r="G51" s="244">
        <v>12038</v>
      </c>
      <c r="H51" s="244">
        <v>12038</v>
      </c>
      <c r="I51" s="244"/>
      <c r="J51" s="244">
        <v>5514</v>
      </c>
      <c r="K51" s="244">
        <v>5346</v>
      </c>
      <c r="L51" s="244">
        <v>168</v>
      </c>
      <c r="M51" s="244">
        <v>2066</v>
      </c>
      <c r="N51" s="248">
        <v>8000</v>
      </c>
      <c r="O51" s="249">
        <v>1982</v>
      </c>
    </row>
    <row r="52" spans="1:15" ht="29.25" customHeight="1">
      <c r="A52" s="347"/>
      <c r="B52" s="348"/>
      <c r="C52" s="348"/>
      <c r="D52" s="363"/>
      <c r="E52" s="253" t="s">
        <v>8</v>
      </c>
      <c r="F52" s="242">
        <f aca="true" t="shared" si="12" ref="F52:O52">F51-F50</f>
        <v>0</v>
      </c>
      <c r="G52" s="242">
        <f t="shared" si="12"/>
        <v>0</v>
      </c>
      <c r="H52" s="242">
        <f t="shared" si="12"/>
        <v>0</v>
      </c>
      <c r="I52" s="242">
        <f t="shared" si="12"/>
        <v>0</v>
      </c>
      <c r="J52" s="242">
        <f t="shared" si="12"/>
        <v>0</v>
      </c>
      <c r="K52" s="242">
        <f t="shared" si="12"/>
        <v>165</v>
      </c>
      <c r="L52" s="242">
        <f t="shared" si="12"/>
        <v>-165</v>
      </c>
      <c r="M52" s="242">
        <f t="shared" si="12"/>
        <v>0</v>
      </c>
      <c r="N52" s="242">
        <f t="shared" si="12"/>
        <v>0</v>
      </c>
      <c r="O52" s="243">
        <f t="shared" si="12"/>
        <v>0</v>
      </c>
    </row>
    <row r="53" spans="1:15" ht="29.25" customHeight="1">
      <c r="A53" s="353" t="s">
        <v>43</v>
      </c>
      <c r="B53" s="350" t="s">
        <v>34</v>
      </c>
      <c r="C53" s="350" t="s">
        <v>96</v>
      </c>
      <c r="D53" s="349" t="s">
        <v>106</v>
      </c>
      <c r="E53" s="251" t="s">
        <v>6</v>
      </c>
      <c r="F53" s="239">
        <v>36000</v>
      </c>
      <c r="G53" s="239"/>
      <c r="H53" s="239"/>
      <c r="I53" s="239"/>
      <c r="J53" s="239">
        <v>437</v>
      </c>
      <c r="K53" s="239">
        <v>261</v>
      </c>
      <c r="L53" s="239">
        <v>176</v>
      </c>
      <c r="M53" s="239">
        <v>5000</v>
      </c>
      <c r="N53" s="246">
        <v>10000</v>
      </c>
      <c r="O53" s="247">
        <v>20563</v>
      </c>
    </row>
    <row r="54" spans="1:15" ht="29.25" customHeight="1">
      <c r="A54" s="347"/>
      <c r="B54" s="348"/>
      <c r="C54" s="348"/>
      <c r="D54" s="363"/>
      <c r="E54" s="252" t="s">
        <v>7</v>
      </c>
      <c r="F54" s="244">
        <v>36000</v>
      </c>
      <c r="G54" s="244"/>
      <c r="H54" s="244"/>
      <c r="I54" s="244"/>
      <c r="J54" s="244">
        <v>437</v>
      </c>
      <c r="K54" s="244">
        <v>261</v>
      </c>
      <c r="L54" s="244">
        <v>176</v>
      </c>
      <c r="M54" s="244">
        <v>5000</v>
      </c>
      <c r="N54" s="248">
        <v>10000</v>
      </c>
      <c r="O54" s="249">
        <v>20563</v>
      </c>
    </row>
    <row r="55" spans="1:15" ht="29.25" customHeight="1">
      <c r="A55" s="347"/>
      <c r="B55" s="348"/>
      <c r="C55" s="348"/>
      <c r="D55" s="363"/>
      <c r="E55" s="253" t="s">
        <v>8</v>
      </c>
      <c r="F55" s="242">
        <f>F54-F53</f>
        <v>0</v>
      </c>
      <c r="G55" s="242">
        <f aca="true" t="shared" si="13" ref="G55:O55">G54-G53</f>
        <v>0</v>
      </c>
      <c r="H55" s="242">
        <f t="shared" si="13"/>
        <v>0</v>
      </c>
      <c r="I55" s="242">
        <f t="shared" si="13"/>
        <v>0</v>
      </c>
      <c r="J55" s="242">
        <f t="shared" si="13"/>
        <v>0</v>
      </c>
      <c r="K55" s="242">
        <f t="shared" si="13"/>
        <v>0</v>
      </c>
      <c r="L55" s="242">
        <f t="shared" si="13"/>
        <v>0</v>
      </c>
      <c r="M55" s="242">
        <f t="shared" si="13"/>
        <v>0</v>
      </c>
      <c r="N55" s="242">
        <f t="shared" si="13"/>
        <v>0</v>
      </c>
      <c r="O55" s="243">
        <f t="shared" si="13"/>
        <v>0</v>
      </c>
    </row>
    <row r="56" spans="1:15" ht="29.25" customHeight="1">
      <c r="A56" s="350" t="s">
        <v>68</v>
      </c>
      <c r="B56" s="350" t="s">
        <v>69</v>
      </c>
      <c r="C56" s="350" t="s">
        <v>97</v>
      </c>
      <c r="D56" s="352" t="s">
        <v>107</v>
      </c>
      <c r="E56" s="306" t="s">
        <v>6</v>
      </c>
      <c r="F56" s="307">
        <f>J56+M56</f>
        <v>4938</v>
      </c>
      <c r="G56" s="307"/>
      <c r="H56" s="307"/>
      <c r="I56" s="307"/>
      <c r="J56" s="239">
        <f>K56+L56</f>
        <v>2557</v>
      </c>
      <c r="K56" s="239">
        <v>2508</v>
      </c>
      <c r="L56" s="239">
        <v>49</v>
      </c>
      <c r="M56" s="239">
        <v>2381</v>
      </c>
      <c r="N56" s="307"/>
      <c r="O56" s="341"/>
    </row>
    <row r="57" spans="1:15" ht="29.25" customHeight="1">
      <c r="A57" s="350"/>
      <c r="B57" s="350"/>
      <c r="C57" s="350"/>
      <c r="D57" s="352"/>
      <c r="E57" s="309" t="s">
        <v>7</v>
      </c>
      <c r="F57" s="310">
        <f>J57+M57</f>
        <v>4336</v>
      </c>
      <c r="G57" s="310"/>
      <c r="H57" s="310"/>
      <c r="I57" s="310"/>
      <c r="J57" s="310">
        <f>K57+L57</f>
        <v>2557</v>
      </c>
      <c r="K57" s="310">
        <v>2498</v>
      </c>
      <c r="L57" s="310">
        <v>59</v>
      </c>
      <c r="M57" s="310">
        <v>1779</v>
      </c>
      <c r="N57" s="310"/>
      <c r="O57" s="342"/>
    </row>
    <row r="58" spans="1:15" ht="29.25" customHeight="1">
      <c r="A58" s="350"/>
      <c r="B58" s="350"/>
      <c r="C58" s="350"/>
      <c r="D58" s="352"/>
      <c r="E58" s="312" t="s">
        <v>8</v>
      </c>
      <c r="F58" s="321">
        <f>J58+M58</f>
        <v>-602</v>
      </c>
      <c r="G58" s="321"/>
      <c r="H58" s="321"/>
      <c r="I58" s="321"/>
      <c r="J58" s="321">
        <f>J57-J56</f>
        <v>0</v>
      </c>
      <c r="K58" s="321">
        <f>K57-K56</f>
        <v>-10</v>
      </c>
      <c r="L58" s="321">
        <f>L57-L56</f>
        <v>10</v>
      </c>
      <c r="M58" s="321">
        <f>M57-M56</f>
        <v>-602</v>
      </c>
      <c r="N58" s="321">
        <v>0</v>
      </c>
      <c r="O58" s="336">
        <v>0</v>
      </c>
    </row>
    <row r="59" spans="1:15" ht="29.25" customHeight="1">
      <c r="A59" s="350" t="s">
        <v>68</v>
      </c>
      <c r="B59" s="350" t="s">
        <v>69</v>
      </c>
      <c r="C59" s="350" t="s">
        <v>98</v>
      </c>
      <c r="D59" s="352" t="s">
        <v>108</v>
      </c>
      <c r="E59" s="306" t="s">
        <v>6</v>
      </c>
      <c r="F59" s="334">
        <f aca="true" t="shared" si="14" ref="F59:F64">M59+N59</f>
        <v>3284</v>
      </c>
      <c r="G59" s="334"/>
      <c r="H59" s="334"/>
      <c r="I59" s="334"/>
      <c r="J59" s="334"/>
      <c r="K59" s="334"/>
      <c r="L59" s="334"/>
      <c r="M59" s="239">
        <v>1625</v>
      </c>
      <c r="N59" s="239">
        <v>1659</v>
      </c>
      <c r="O59" s="326"/>
    </row>
    <row r="60" spans="1:15" ht="29.25" customHeight="1">
      <c r="A60" s="350"/>
      <c r="B60" s="350"/>
      <c r="C60" s="350"/>
      <c r="D60" s="352"/>
      <c r="E60" s="309" t="s">
        <v>7</v>
      </c>
      <c r="F60" s="335">
        <f t="shared" si="14"/>
        <v>3284</v>
      </c>
      <c r="G60" s="335"/>
      <c r="H60" s="335"/>
      <c r="I60" s="335"/>
      <c r="J60" s="335"/>
      <c r="K60" s="335"/>
      <c r="L60" s="335"/>
      <c r="M60" s="244">
        <v>1625</v>
      </c>
      <c r="N60" s="244">
        <v>1659</v>
      </c>
      <c r="O60" s="339"/>
    </row>
    <row r="61" spans="1:15" ht="29.25" customHeight="1">
      <c r="A61" s="350"/>
      <c r="B61" s="350"/>
      <c r="C61" s="350"/>
      <c r="D61" s="352"/>
      <c r="E61" s="312" t="s">
        <v>8</v>
      </c>
      <c r="F61" s="321">
        <f t="shared" si="14"/>
        <v>0</v>
      </c>
      <c r="G61" s="321"/>
      <c r="H61" s="321"/>
      <c r="I61" s="321"/>
      <c r="J61" s="321"/>
      <c r="K61" s="321"/>
      <c r="L61" s="321"/>
      <c r="M61" s="321">
        <v>0</v>
      </c>
      <c r="N61" s="321">
        <v>0</v>
      </c>
      <c r="O61" s="336">
        <v>0</v>
      </c>
    </row>
    <row r="62" spans="1:15" ht="29.25" customHeight="1">
      <c r="A62" s="350" t="s">
        <v>68</v>
      </c>
      <c r="B62" s="350" t="s">
        <v>69</v>
      </c>
      <c r="C62" s="350" t="s">
        <v>99</v>
      </c>
      <c r="D62" s="351" t="s">
        <v>151</v>
      </c>
      <c r="E62" s="309" t="s">
        <v>6</v>
      </c>
      <c r="F62" s="335">
        <f t="shared" si="14"/>
        <v>4755</v>
      </c>
      <c r="G62" s="335"/>
      <c r="H62" s="335"/>
      <c r="I62" s="335"/>
      <c r="J62" s="335"/>
      <c r="K62" s="335"/>
      <c r="L62" s="335"/>
      <c r="M62" s="244">
        <v>2038</v>
      </c>
      <c r="N62" s="244">
        <v>2717</v>
      </c>
      <c r="O62" s="339"/>
    </row>
    <row r="63" spans="1:15" ht="29.25" customHeight="1">
      <c r="A63" s="350"/>
      <c r="B63" s="350"/>
      <c r="C63" s="350"/>
      <c r="D63" s="352"/>
      <c r="E63" s="309" t="s">
        <v>7</v>
      </c>
      <c r="F63" s="335">
        <f t="shared" si="14"/>
        <v>4755</v>
      </c>
      <c r="G63" s="335"/>
      <c r="H63" s="335"/>
      <c r="I63" s="335"/>
      <c r="J63" s="335"/>
      <c r="K63" s="335"/>
      <c r="L63" s="335"/>
      <c r="M63" s="244">
        <v>2038</v>
      </c>
      <c r="N63" s="244">
        <v>2717</v>
      </c>
      <c r="O63" s="339"/>
    </row>
    <row r="64" spans="1:15" ht="29.25" customHeight="1">
      <c r="A64" s="350"/>
      <c r="B64" s="350"/>
      <c r="C64" s="350"/>
      <c r="D64" s="352"/>
      <c r="E64" s="312" t="s">
        <v>8</v>
      </c>
      <c r="F64" s="321">
        <f t="shared" si="14"/>
        <v>0</v>
      </c>
      <c r="G64" s="321"/>
      <c r="H64" s="321"/>
      <c r="I64" s="321"/>
      <c r="J64" s="321"/>
      <c r="K64" s="321"/>
      <c r="L64" s="321"/>
      <c r="M64" s="321">
        <v>0</v>
      </c>
      <c r="N64" s="321">
        <v>0</v>
      </c>
      <c r="O64" s="336">
        <v>0</v>
      </c>
    </row>
    <row r="65" spans="1:15" ht="29.25" customHeight="1">
      <c r="A65" s="357" t="s">
        <v>76</v>
      </c>
      <c r="B65" s="360" t="s">
        <v>152</v>
      </c>
      <c r="C65" s="360" t="s">
        <v>79</v>
      </c>
      <c r="D65" s="354" t="s">
        <v>153</v>
      </c>
      <c r="E65" s="306" t="s">
        <v>6</v>
      </c>
      <c r="F65" s="307">
        <f>M65+N65+O65</f>
        <v>7050</v>
      </c>
      <c r="G65" s="343"/>
      <c r="H65" s="343"/>
      <c r="I65" s="343"/>
      <c r="J65" s="343"/>
      <c r="K65" s="343"/>
      <c r="L65" s="343"/>
      <c r="M65" s="307">
        <v>2200</v>
      </c>
      <c r="N65" s="307">
        <v>2950</v>
      </c>
      <c r="O65" s="308">
        <v>1900</v>
      </c>
    </row>
    <row r="66" spans="1:15" ht="29.25" customHeight="1">
      <c r="A66" s="358"/>
      <c r="B66" s="361"/>
      <c r="C66" s="361"/>
      <c r="D66" s="355"/>
      <c r="E66" s="309" t="s">
        <v>7</v>
      </c>
      <c r="F66" s="310">
        <f>M66+N66+O66</f>
        <v>7058</v>
      </c>
      <c r="G66" s="344"/>
      <c r="H66" s="344"/>
      <c r="I66" s="344"/>
      <c r="J66" s="344"/>
      <c r="K66" s="344"/>
      <c r="L66" s="344"/>
      <c r="M66" s="310">
        <v>2208</v>
      </c>
      <c r="N66" s="310">
        <v>2950</v>
      </c>
      <c r="O66" s="311">
        <v>1900</v>
      </c>
    </row>
    <row r="67" spans="1:15" ht="29.25" customHeight="1">
      <c r="A67" s="359"/>
      <c r="B67" s="362"/>
      <c r="C67" s="362"/>
      <c r="D67" s="356"/>
      <c r="E67" s="312" t="s">
        <v>8</v>
      </c>
      <c r="F67" s="321">
        <f>F66-F65</f>
        <v>8</v>
      </c>
      <c r="G67" s="345"/>
      <c r="H67" s="345"/>
      <c r="I67" s="345"/>
      <c r="J67" s="345"/>
      <c r="K67" s="345"/>
      <c r="L67" s="345"/>
      <c r="M67" s="321">
        <f>M66-M65</f>
        <v>8</v>
      </c>
      <c r="N67" s="321">
        <v>0</v>
      </c>
      <c r="O67" s="336">
        <v>0</v>
      </c>
    </row>
    <row r="68" spans="1:15" ht="29.25" customHeight="1">
      <c r="A68" s="365" t="s">
        <v>141</v>
      </c>
      <c r="B68" s="366" t="s">
        <v>154</v>
      </c>
      <c r="C68" s="366" t="s">
        <v>142</v>
      </c>
      <c r="D68" s="367" t="s">
        <v>155</v>
      </c>
      <c r="E68" s="251" t="s">
        <v>6</v>
      </c>
      <c r="F68" s="239">
        <f>SUM(G68,J68,M68,N68,O68)</f>
        <v>0</v>
      </c>
      <c r="G68" s="239"/>
      <c r="H68" s="239"/>
      <c r="I68" s="239"/>
      <c r="J68" s="239"/>
      <c r="K68" s="239"/>
      <c r="L68" s="239"/>
      <c r="M68" s="239">
        <v>0</v>
      </c>
      <c r="N68" s="239">
        <v>0</v>
      </c>
      <c r="O68" s="241">
        <v>0</v>
      </c>
    </row>
    <row r="69" spans="1:15" ht="29.25" customHeight="1">
      <c r="A69" s="347"/>
      <c r="B69" s="348"/>
      <c r="C69" s="348"/>
      <c r="D69" s="363"/>
      <c r="E69" s="252" t="s">
        <v>7</v>
      </c>
      <c r="F69" s="244">
        <f>SUM(G69,J69,M69,N69,O69)</f>
        <v>7800</v>
      </c>
      <c r="G69" s="244"/>
      <c r="H69" s="244"/>
      <c r="I69" s="244"/>
      <c r="J69" s="244"/>
      <c r="K69" s="244"/>
      <c r="L69" s="244"/>
      <c r="M69" s="244">
        <v>2600</v>
      </c>
      <c r="N69" s="244">
        <v>2600</v>
      </c>
      <c r="O69" s="245">
        <v>2600</v>
      </c>
    </row>
    <row r="70" spans="1:15" ht="29.25" customHeight="1">
      <c r="A70" s="347"/>
      <c r="B70" s="348"/>
      <c r="C70" s="348"/>
      <c r="D70" s="363"/>
      <c r="E70" s="253" t="s">
        <v>8</v>
      </c>
      <c r="F70" s="242">
        <f>F69-F68</f>
        <v>7800</v>
      </c>
      <c r="G70" s="242"/>
      <c r="H70" s="242"/>
      <c r="I70" s="242"/>
      <c r="J70" s="242"/>
      <c r="K70" s="242"/>
      <c r="L70" s="242"/>
      <c r="M70" s="242">
        <f>M69-M68</f>
        <v>2600</v>
      </c>
      <c r="N70" s="242">
        <f>N69-N68</f>
        <v>2600</v>
      </c>
      <c r="O70" s="243">
        <f>O69-O68</f>
        <v>2600</v>
      </c>
    </row>
    <row r="71" spans="1:15" ht="29.25" customHeight="1">
      <c r="A71" s="353" t="s">
        <v>141</v>
      </c>
      <c r="B71" s="350" t="s">
        <v>154</v>
      </c>
      <c r="C71" s="350" t="s">
        <v>143</v>
      </c>
      <c r="D71" s="349" t="s">
        <v>156</v>
      </c>
      <c r="E71" s="251" t="s">
        <v>6</v>
      </c>
      <c r="F71" s="239">
        <f>SUM(G71,J71,M71,N71,O71)</f>
        <v>0</v>
      </c>
      <c r="G71" s="239"/>
      <c r="H71" s="239"/>
      <c r="I71" s="239"/>
      <c r="J71" s="239"/>
      <c r="K71" s="239"/>
      <c r="L71" s="239"/>
      <c r="M71" s="239">
        <v>0</v>
      </c>
      <c r="N71" s="239">
        <v>0</v>
      </c>
      <c r="O71" s="241">
        <v>0</v>
      </c>
    </row>
    <row r="72" spans="1:15" ht="29.25" customHeight="1">
      <c r="A72" s="347"/>
      <c r="B72" s="348"/>
      <c r="C72" s="348"/>
      <c r="D72" s="363"/>
      <c r="E72" s="252" t="s">
        <v>7</v>
      </c>
      <c r="F72" s="244">
        <v>4200</v>
      </c>
      <c r="G72" s="244"/>
      <c r="H72" s="244"/>
      <c r="I72" s="244"/>
      <c r="J72" s="244"/>
      <c r="K72" s="244"/>
      <c r="L72" s="244"/>
      <c r="M72" s="244">
        <v>1400</v>
      </c>
      <c r="N72" s="244">
        <v>1400</v>
      </c>
      <c r="O72" s="245">
        <v>1400</v>
      </c>
    </row>
    <row r="73" spans="1:15" ht="29.25" customHeight="1" thickBot="1">
      <c r="A73" s="412"/>
      <c r="B73" s="413"/>
      <c r="C73" s="413"/>
      <c r="D73" s="414"/>
      <c r="E73" s="297" t="s">
        <v>8</v>
      </c>
      <c r="F73" s="298">
        <f>F72-F71</f>
        <v>4200</v>
      </c>
      <c r="G73" s="298"/>
      <c r="H73" s="298"/>
      <c r="I73" s="298"/>
      <c r="J73" s="298"/>
      <c r="K73" s="298"/>
      <c r="L73" s="298"/>
      <c r="M73" s="298">
        <f>M72-M71</f>
        <v>1400</v>
      </c>
      <c r="N73" s="298">
        <f>N72-N71</f>
        <v>1400</v>
      </c>
      <c r="O73" s="299">
        <f>O72-O71</f>
        <v>1400</v>
      </c>
    </row>
  </sheetData>
  <mergeCells count="98">
    <mergeCell ref="A20:A22"/>
    <mergeCell ref="B20:B22"/>
    <mergeCell ref="C20:C22"/>
    <mergeCell ref="D20:D22"/>
    <mergeCell ref="A71:A73"/>
    <mergeCell ref="B71:B73"/>
    <mergeCell ref="C71:C73"/>
    <mergeCell ref="D71:D73"/>
    <mergeCell ref="A68:A70"/>
    <mergeCell ref="B68:B70"/>
    <mergeCell ref="C68:C70"/>
    <mergeCell ref="D68:D70"/>
    <mergeCell ref="A17:A19"/>
    <mergeCell ref="B17:B19"/>
    <mergeCell ref="C17:C19"/>
    <mergeCell ref="D17:D19"/>
    <mergeCell ref="A14:A16"/>
    <mergeCell ref="B14:B16"/>
    <mergeCell ref="C14:C16"/>
    <mergeCell ref="D11:D13"/>
    <mergeCell ref="D14:D16"/>
    <mergeCell ref="A11:A13"/>
    <mergeCell ref="B11:B13"/>
    <mergeCell ref="C11:C13"/>
    <mergeCell ref="N3:N4"/>
    <mergeCell ref="M3:M4"/>
    <mergeCell ref="O3:O4"/>
    <mergeCell ref="E3:E4"/>
    <mergeCell ref="A5:D7"/>
    <mergeCell ref="A8:D10"/>
    <mergeCell ref="A1:O1"/>
    <mergeCell ref="A3:A4"/>
    <mergeCell ref="B3:B4"/>
    <mergeCell ref="C3:C4"/>
    <mergeCell ref="D3:D4"/>
    <mergeCell ref="F3:F4"/>
    <mergeCell ref="G3:I3"/>
    <mergeCell ref="J3:L3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56:A58"/>
    <mergeCell ref="B56:B58"/>
    <mergeCell ref="C56:C58"/>
    <mergeCell ref="D56:D58"/>
    <mergeCell ref="A59:A61"/>
    <mergeCell ref="B59:B61"/>
    <mergeCell ref="C59:C61"/>
    <mergeCell ref="D59:D61"/>
    <mergeCell ref="A62:A64"/>
    <mergeCell ref="B62:B64"/>
    <mergeCell ref="C62:C64"/>
    <mergeCell ref="D62:D64"/>
    <mergeCell ref="A65:A67"/>
    <mergeCell ref="B65:B67"/>
    <mergeCell ref="C65:C67"/>
    <mergeCell ref="D65:D67"/>
  </mergeCells>
  <printOptions/>
  <pageMargins left="0.39" right="0.32" top="0.62" bottom="0.51" header="0.26" footer="0.2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N12" sqref="N12"/>
    </sheetView>
  </sheetViews>
  <sheetFormatPr defaultColWidth="8.88671875" defaultRowHeight="13.5"/>
  <cols>
    <col min="1" max="1" width="9.21484375" style="5" customWidth="1"/>
    <col min="2" max="3" width="8.6640625" style="5" customWidth="1"/>
    <col min="4" max="4" width="13.10546875" style="5" customWidth="1"/>
    <col min="5" max="5" width="3.4453125" style="5" customWidth="1"/>
    <col min="6" max="8" width="8.3359375" style="5" customWidth="1"/>
    <col min="9" max="9" width="7.21484375" style="5" customWidth="1"/>
    <col min="10" max="11" width="8.3359375" style="5" customWidth="1"/>
    <col min="12" max="12" width="7.21484375" style="5" customWidth="1"/>
    <col min="13" max="15" width="8.3359375" style="5" customWidth="1"/>
    <col min="16" max="16384" width="8.88671875" style="5" customWidth="1"/>
  </cols>
  <sheetData>
    <row r="1" spans="1:15" ht="37.5" customHeight="1">
      <c r="A1" s="392" t="s">
        <v>80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ht="21.75" customHeight="1" thickBot="1">
      <c r="O2" s="6" t="s">
        <v>27</v>
      </c>
    </row>
    <row r="3" spans="1:15" ht="27" customHeight="1">
      <c r="A3" s="424" t="s">
        <v>10</v>
      </c>
      <c r="B3" s="426" t="s">
        <v>11</v>
      </c>
      <c r="C3" s="426" t="s">
        <v>12</v>
      </c>
      <c r="D3" s="426" t="s">
        <v>13</v>
      </c>
      <c r="E3" s="426" t="s">
        <v>14</v>
      </c>
      <c r="F3" s="426" t="s">
        <v>15</v>
      </c>
      <c r="G3" s="426" t="s">
        <v>28</v>
      </c>
      <c r="H3" s="426"/>
      <c r="I3" s="426"/>
      <c r="J3" s="426" t="s">
        <v>29</v>
      </c>
      <c r="K3" s="426"/>
      <c r="L3" s="426"/>
      <c r="M3" s="428" t="s">
        <v>30</v>
      </c>
      <c r="N3" s="428" t="s">
        <v>19</v>
      </c>
      <c r="O3" s="429" t="s">
        <v>31</v>
      </c>
    </row>
    <row r="4" spans="1:15" ht="27" customHeight="1">
      <c r="A4" s="425"/>
      <c r="B4" s="427"/>
      <c r="C4" s="427"/>
      <c r="D4" s="427"/>
      <c r="E4" s="427"/>
      <c r="F4" s="427"/>
      <c r="G4" s="7" t="s">
        <v>21</v>
      </c>
      <c r="H4" s="7" t="s">
        <v>22</v>
      </c>
      <c r="I4" s="7" t="s">
        <v>32</v>
      </c>
      <c r="J4" s="7" t="s">
        <v>21</v>
      </c>
      <c r="K4" s="7" t="s">
        <v>22</v>
      </c>
      <c r="L4" s="7" t="s">
        <v>32</v>
      </c>
      <c r="M4" s="427"/>
      <c r="N4" s="427"/>
      <c r="O4" s="430"/>
    </row>
    <row r="5" spans="1:15" s="214" customFormat="1" ht="34.5" customHeight="1">
      <c r="A5" s="431" t="s">
        <v>82</v>
      </c>
      <c r="B5" s="433" t="s">
        <v>83</v>
      </c>
      <c r="C5" s="436" t="s">
        <v>84</v>
      </c>
      <c r="D5" s="438" t="s">
        <v>81</v>
      </c>
      <c r="E5" s="8" t="s">
        <v>6</v>
      </c>
      <c r="F5" s="9">
        <v>19331</v>
      </c>
      <c r="G5" s="9">
        <v>0</v>
      </c>
      <c r="H5" s="9"/>
      <c r="I5" s="9"/>
      <c r="J5" s="9">
        <v>1200</v>
      </c>
      <c r="K5" s="9">
        <v>1200</v>
      </c>
      <c r="L5" s="213">
        <f>J5-K5</f>
        <v>0</v>
      </c>
      <c r="M5" s="9">
        <v>3640</v>
      </c>
      <c r="N5" s="9">
        <v>7160</v>
      </c>
      <c r="O5" s="10">
        <v>7331</v>
      </c>
    </row>
    <row r="6" spans="1:15" s="214" customFormat="1" ht="34.5" customHeight="1">
      <c r="A6" s="432"/>
      <c r="B6" s="434"/>
      <c r="C6" s="437"/>
      <c r="D6" s="439"/>
      <c r="E6" s="12" t="s">
        <v>7</v>
      </c>
      <c r="F6" s="215">
        <f>G6+J6+M6+N6+O6</f>
        <v>19331</v>
      </c>
      <c r="G6" s="215">
        <v>0</v>
      </c>
      <c r="H6" s="215"/>
      <c r="I6" s="215"/>
      <c r="J6" s="215">
        <v>1200</v>
      </c>
      <c r="K6" s="215">
        <f>756+444</f>
        <v>1200</v>
      </c>
      <c r="L6" s="215">
        <f>J6-K6</f>
        <v>0</v>
      </c>
      <c r="M6" s="215">
        <v>3640</v>
      </c>
      <c r="N6" s="215">
        <v>7160</v>
      </c>
      <c r="O6" s="216">
        <v>7331</v>
      </c>
    </row>
    <row r="7" spans="1:15" s="214" customFormat="1" ht="34.5" customHeight="1">
      <c r="A7" s="432"/>
      <c r="B7" s="435"/>
      <c r="C7" s="437"/>
      <c r="D7" s="439"/>
      <c r="E7" s="15" t="s">
        <v>8</v>
      </c>
      <c r="F7" s="16">
        <f aca="true" t="shared" si="0" ref="F7:O7">F6-F5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7">
        <f t="shared" si="0"/>
        <v>0</v>
      </c>
    </row>
    <row r="8" s="214" customFormat="1" ht="16.5"/>
    <row r="9" s="214" customFormat="1" ht="16.5"/>
    <row r="10" s="214" customFormat="1" ht="16.5"/>
    <row r="11" s="214" customFormat="1" ht="16.5">
      <c r="E11" s="214" t="s">
        <v>49</v>
      </c>
    </row>
    <row r="12" s="214" customFormat="1" ht="16.5"/>
    <row r="13" s="214" customFormat="1" ht="16.5"/>
    <row r="14" s="214" customFormat="1" ht="16.5"/>
    <row r="15" s="214" customFormat="1" ht="16.5"/>
    <row r="16" s="214" customFormat="1" ht="16.5"/>
    <row r="17" s="214" customFormat="1" ht="16.5"/>
    <row r="18" s="214" customFormat="1" ht="16.5"/>
    <row r="19" s="214" customFormat="1" ht="16.5"/>
    <row r="20" s="214" customFormat="1" ht="16.5"/>
    <row r="21" s="214" customFormat="1" ht="16.5"/>
    <row r="22" s="214" customFormat="1" ht="16.5"/>
    <row r="23" s="214" customFormat="1" ht="16.5"/>
    <row r="24" s="214" customFormat="1" ht="16.5"/>
    <row r="25" s="214" customFormat="1" ht="16.5"/>
    <row r="26" s="214" customFormat="1" ht="16.5"/>
    <row r="27" s="214" customFormat="1" ht="16.5"/>
    <row r="28" s="214" customFormat="1" ht="16.5"/>
    <row r="29" s="214" customFormat="1" ht="16.5"/>
    <row r="30" s="214" customFormat="1" ht="16.5"/>
    <row r="31" s="214" customFormat="1" ht="16.5"/>
    <row r="32" s="214" customFormat="1" ht="16.5"/>
    <row r="33" s="214" customFormat="1" ht="16.5"/>
    <row r="34" s="214" customFormat="1" ht="16.5"/>
    <row r="35" s="214" customFormat="1" ht="16.5"/>
    <row r="36" s="214" customFormat="1" ht="16.5"/>
  </sheetData>
  <mergeCells count="16">
    <mergeCell ref="N3:N4"/>
    <mergeCell ref="O3:O4"/>
    <mergeCell ref="A5:A7"/>
    <mergeCell ref="B5:B7"/>
    <mergeCell ref="C5:C7"/>
    <mergeCell ref="D5:D7"/>
    <mergeCell ref="A1:O1"/>
    <mergeCell ref="A3:A4"/>
    <mergeCell ref="B3:B4"/>
    <mergeCell ref="C3:C4"/>
    <mergeCell ref="D3:D4"/>
    <mergeCell ref="E3:E4"/>
    <mergeCell ref="F3:F4"/>
    <mergeCell ref="G3:I3"/>
    <mergeCell ref="J3:L3"/>
    <mergeCell ref="M3:M4"/>
  </mergeCells>
  <printOptions/>
  <pageMargins left="0.53" right="0.26" top="0.82" bottom="0.43" header="0.5" footer="0.38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F17" sqref="F17:F18"/>
    </sheetView>
  </sheetViews>
  <sheetFormatPr defaultColWidth="8.88671875" defaultRowHeight="13.5"/>
  <sheetData>
    <row r="1" spans="1:15" ht="38.25">
      <c r="A1" s="444" t="s">
        <v>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38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7.25" thickBot="1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0" t="s">
        <v>61</v>
      </c>
    </row>
    <row r="4" spans="1:15" ht="30" customHeight="1">
      <c r="A4" s="445" t="s">
        <v>10</v>
      </c>
      <c r="B4" s="447" t="s">
        <v>11</v>
      </c>
      <c r="C4" s="447" t="s">
        <v>12</v>
      </c>
      <c r="D4" s="447" t="s">
        <v>13</v>
      </c>
      <c r="E4" s="448" t="s">
        <v>14</v>
      </c>
      <c r="F4" s="447" t="s">
        <v>15</v>
      </c>
      <c r="G4" s="447" t="s">
        <v>28</v>
      </c>
      <c r="H4" s="447"/>
      <c r="I4" s="447"/>
      <c r="J4" s="447" t="s">
        <v>29</v>
      </c>
      <c r="K4" s="447"/>
      <c r="L4" s="451"/>
      <c r="M4" s="440" t="s">
        <v>50</v>
      </c>
      <c r="N4" s="440" t="s">
        <v>19</v>
      </c>
      <c r="O4" s="442" t="s">
        <v>20</v>
      </c>
    </row>
    <row r="5" spans="1:15" ht="30" customHeight="1">
      <c r="A5" s="446"/>
      <c r="B5" s="441"/>
      <c r="C5" s="441"/>
      <c r="D5" s="441"/>
      <c r="E5" s="449"/>
      <c r="F5" s="450"/>
      <c r="G5" s="2" t="s">
        <v>21</v>
      </c>
      <c r="H5" s="2" t="s">
        <v>22</v>
      </c>
      <c r="I5" s="2" t="s">
        <v>0</v>
      </c>
      <c r="J5" s="103" t="s">
        <v>21</v>
      </c>
      <c r="K5" s="2" t="s">
        <v>22</v>
      </c>
      <c r="L5" s="102" t="s">
        <v>0</v>
      </c>
      <c r="M5" s="441"/>
      <c r="N5" s="441"/>
      <c r="O5" s="443"/>
    </row>
    <row r="6" spans="1:15" ht="47.25" customHeight="1">
      <c r="A6" s="431" t="s">
        <v>85</v>
      </c>
      <c r="B6" s="433" t="s">
        <v>86</v>
      </c>
      <c r="C6" s="436" t="s">
        <v>87</v>
      </c>
      <c r="D6" s="438" t="s">
        <v>88</v>
      </c>
      <c r="E6" s="8" t="s">
        <v>6</v>
      </c>
      <c r="F6" s="9">
        <v>28121</v>
      </c>
      <c r="G6" s="9">
        <v>17637</v>
      </c>
      <c r="H6" s="9">
        <v>16002</v>
      </c>
      <c r="I6" s="9">
        <f>G6-H6</f>
        <v>1635</v>
      </c>
      <c r="J6" s="9">
        <v>5600</v>
      </c>
      <c r="K6" s="9">
        <v>0</v>
      </c>
      <c r="L6" s="213">
        <f>J6-K6</f>
        <v>5600</v>
      </c>
      <c r="M6" s="9">
        <v>4884</v>
      </c>
      <c r="N6" s="9"/>
      <c r="O6" s="10"/>
    </row>
    <row r="7" spans="1:15" ht="47.25" customHeight="1">
      <c r="A7" s="432"/>
      <c r="B7" s="434"/>
      <c r="C7" s="437"/>
      <c r="D7" s="439"/>
      <c r="E7" s="12" t="s">
        <v>7</v>
      </c>
      <c r="F7" s="215">
        <f>G7+J7+M7+N7+O7</f>
        <v>28121</v>
      </c>
      <c r="G7" s="215">
        <v>17637</v>
      </c>
      <c r="H7" s="215">
        <v>16002</v>
      </c>
      <c r="I7" s="9">
        <f>G7-H7</f>
        <v>1635</v>
      </c>
      <c r="J7" s="215">
        <v>5600</v>
      </c>
      <c r="K7" s="215">
        <v>0</v>
      </c>
      <c r="L7" s="215">
        <f>J7-K7</f>
        <v>5600</v>
      </c>
      <c r="M7" s="215">
        <v>4884</v>
      </c>
      <c r="N7" s="215"/>
      <c r="O7" s="216"/>
    </row>
    <row r="8" spans="1:15" ht="47.25" customHeight="1">
      <c r="A8" s="432"/>
      <c r="B8" s="435"/>
      <c r="C8" s="437"/>
      <c r="D8" s="439"/>
      <c r="E8" s="15" t="s">
        <v>8</v>
      </c>
      <c r="F8" s="16">
        <f aca="true" t="shared" si="0" ref="F8:M8">F7-F6</f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/>
      <c r="O8" s="17"/>
    </row>
  </sheetData>
  <mergeCells count="16">
    <mergeCell ref="A1:O1"/>
    <mergeCell ref="A4:A5"/>
    <mergeCell ref="B4:B5"/>
    <mergeCell ref="C4:C5"/>
    <mergeCell ref="D4:D5"/>
    <mergeCell ref="E4:E5"/>
    <mergeCell ref="F4:F5"/>
    <mergeCell ref="G4:I4"/>
    <mergeCell ref="J4:L4"/>
    <mergeCell ref="M4:M5"/>
    <mergeCell ref="N4:N5"/>
    <mergeCell ref="O4:O5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F8" sqref="F8"/>
    </sheetView>
  </sheetViews>
  <sheetFormatPr defaultColWidth="8.88671875" defaultRowHeight="13.5"/>
  <cols>
    <col min="1" max="3" width="8.4453125" style="0" customWidth="1"/>
    <col min="4" max="4" width="16.21484375" style="0" customWidth="1"/>
    <col min="5" max="5" width="3.4453125" style="0" customWidth="1"/>
    <col min="6" max="12" width="7.5546875" style="0" customWidth="1"/>
    <col min="13" max="13" width="7.88671875" style="0" customWidth="1"/>
    <col min="14" max="14" width="7.5546875" style="0" customWidth="1"/>
    <col min="15" max="15" width="7.3359375" style="0" customWidth="1"/>
  </cols>
  <sheetData>
    <row r="1" spans="1:15" ht="41.25" customHeight="1">
      <c r="A1" s="444" t="s">
        <v>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17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 t="s">
        <v>9</v>
      </c>
    </row>
    <row r="3" spans="1:15" ht="27" customHeight="1">
      <c r="A3" s="472" t="s">
        <v>10</v>
      </c>
      <c r="B3" s="467" t="s">
        <v>11</v>
      </c>
      <c r="C3" s="467" t="s">
        <v>12</v>
      </c>
      <c r="D3" s="467" t="s">
        <v>13</v>
      </c>
      <c r="E3" s="467" t="s">
        <v>14</v>
      </c>
      <c r="F3" s="467" t="s">
        <v>15</v>
      </c>
      <c r="G3" s="467" t="s">
        <v>28</v>
      </c>
      <c r="H3" s="467"/>
      <c r="I3" s="467"/>
      <c r="J3" s="467" t="s">
        <v>29</v>
      </c>
      <c r="K3" s="467"/>
      <c r="L3" s="475"/>
      <c r="M3" s="454" t="s">
        <v>50</v>
      </c>
      <c r="N3" s="454" t="s">
        <v>19</v>
      </c>
      <c r="O3" s="456" t="s">
        <v>20</v>
      </c>
    </row>
    <row r="4" spans="1:15" ht="27" customHeight="1">
      <c r="A4" s="473"/>
      <c r="B4" s="455"/>
      <c r="C4" s="455"/>
      <c r="D4" s="455"/>
      <c r="E4" s="455"/>
      <c r="F4" s="474"/>
      <c r="G4" s="31" t="s">
        <v>21</v>
      </c>
      <c r="H4" s="31" t="s">
        <v>22</v>
      </c>
      <c r="I4" s="31" t="s">
        <v>0</v>
      </c>
      <c r="J4" s="33" t="s">
        <v>21</v>
      </c>
      <c r="K4" s="31" t="s">
        <v>22</v>
      </c>
      <c r="L4" s="32" t="s">
        <v>0</v>
      </c>
      <c r="M4" s="455"/>
      <c r="N4" s="455"/>
      <c r="O4" s="457"/>
    </row>
    <row r="5" spans="1:17" ht="30" customHeight="1">
      <c r="A5" s="458" t="s">
        <v>51</v>
      </c>
      <c r="B5" s="459"/>
      <c r="C5" s="460"/>
      <c r="D5" s="468"/>
      <c r="E5" s="34" t="s">
        <v>6</v>
      </c>
      <c r="F5" s="35">
        <f>F8+F11</f>
        <v>13444</v>
      </c>
      <c r="G5" s="36">
        <f aca="true" t="shared" si="0" ref="G5:N5">G8+G11</f>
        <v>6838</v>
      </c>
      <c r="H5" s="37">
        <f t="shared" si="0"/>
        <v>6838</v>
      </c>
      <c r="I5" s="38">
        <f t="shared" si="0"/>
        <v>0</v>
      </c>
      <c r="J5" s="36">
        <f t="shared" si="0"/>
        <v>1430</v>
      </c>
      <c r="K5" s="37">
        <f t="shared" si="0"/>
        <v>1430</v>
      </c>
      <c r="L5" s="38">
        <f t="shared" si="0"/>
        <v>0</v>
      </c>
      <c r="M5" s="39">
        <f t="shared" si="0"/>
        <v>2300</v>
      </c>
      <c r="N5" s="40">
        <f t="shared" si="0"/>
        <v>2876</v>
      </c>
      <c r="O5" s="41"/>
      <c r="Q5" s="24"/>
    </row>
    <row r="6" spans="1:15" ht="30" customHeight="1">
      <c r="A6" s="461"/>
      <c r="B6" s="462"/>
      <c r="C6" s="463"/>
      <c r="D6" s="469"/>
      <c r="E6" s="42" t="s">
        <v>7</v>
      </c>
      <c r="F6" s="43">
        <f>F9+F12</f>
        <v>16724</v>
      </c>
      <c r="G6" s="44">
        <f aca="true" t="shared" si="1" ref="G6:N6">G9+G12</f>
        <v>7796</v>
      </c>
      <c r="H6" s="45">
        <f t="shared" si="1"/>
        <v>6838</v>
      </c>
      <c r="I6" s="46">
        <f t="shared" si="1"/>
        <v>958</v>
      </c>
      <c r="J6" s="44">
        <f t="shared" si="1"/>
        <v>2000</v>
      </c>
      <c r="K6" s="45">
        <f t="shared" si="1"/>
        <v>2958</v>
      </c>
      <c r="L6" s="46">
        <f t="shared" si="1"/>
        <v>0</v>
      </c>
      <c r="M6" s="47">
        <f t="shared" si="1"/>
        <v>2900</v>
      </c>
      <c r="N6" s="48">
        <f t="shared" si="1"/>
        <v>4028</v>
      </c>
      <c r="O6" s="49"/>
    </row>
    <row r="7" spans="1:15" ht="30" customHeight="1">
      <c r="A7" s="464"/>
      <c r="B7" s="465"/>
      <c r="C7" s="466"/>
      <c r="D7" s="470"/>
      <c r="E7" s="50" t="s">
        <v>8</v>
      </c>
      <c r="F7" s="51">
        <f>F6-F5</f>
        <v>3280</v>
      </c>
      <c r="G7" s="52">
        <f aca="true" t="shared" si="2" ref="G7:N7">G6-G5</f>
        <v>958</v>
      </c>
      <c r="H7" s="53">
        <f t="shared" si="2"/>
        <v>0</v>
      </c>
      <c r="I7" s="54">
        <f t="shared" si="2"/>
        <v>958</v>
      </c>
      <c r="J7" s="52">
        <f t="shared" si="2"/>
        <v>570</v>
      </c>
      <c r="K7" s="53">
        <f t="shared" si="2"/>
        <v>1528</v>
      </c>
      <c r="L7" s="54">
        <f t="shared" si="2"/>
        <v>0</v>
      </c>
      <c r="M7" s="55">
        <f t="shared" si="2"/>
        <v>600</v>
      </c>
      <c r="N7" s="56">
        <f t="shared" si="2"/>
        <v>1152</v>
      </c>
      <c r="O7" s="57"/>
    </row>
    <row r="8" spans="1:15" ht="36.75" customHeight="1">
      <c r="A8" s="353" t="s">
        <v>52</v>
      </c>
      <c r="B8" s="350" t="s">
        <v>53</v>
      </c>
      <c r="C8" s="368" t="s">
        <v>54</v>
      </c>
      <c r="D8" s="452" t="s">
        <v>55</v>
      </c>
      <c r="E8" s="58" t="s">
        <v>6</v>
      </c>
      <c r="F8" s="59">
        <v>9936</v>
      </c>
      <c r="G8" s="60">
        <v>4336</v>
      </c>
      <c r="H8" s="61">
        <v>4336</v>
      </c>
      <c r="I8" s="62"/>
      <c r="J8" s="63">
        <v>780</v>
      </c>
      <c r="K8" s="61">
        <v>780</v>
      </c>
      <c r="L8" s="64">
        <v>0</v>
      </c>
      <c r="M8" s="65">
        <v>1944</v>
      </c>
      <c r="N8" s="65">
        <v>2876</v>
      </c>
      <c r="O8" s="66"/>
    </row>
    <row r="9" spans="1:15" ht="36.75" customHeight="1">
      <c r="A9" s="347"/>
      <c r="B9" s="348"/>
      <c r="C9" s="369"/>
      <c r="D9" s="453"/>
      <c r="E9" s="42" t="s">
        <v>7</v>
      </c>
      <c r="F9" s="59">
        <v>12490</v>
      </c>
      <c r="G9" s="44">
        <v>4568</v>
      </c>
      <c r="H9" s="45">
        <v>4336</v>
      </c>
      <c r="I9" s="46">
        <v>232</v>
      </c>
      <c r="J9" s="67">
        <v>1350</v>
      </c>
      <c r="K9" s="45">
        <v>1582</v>
      </c>
      <c r="L9" s="68">
        <v>0</v>
      </c>
      <c r="M9" s="47">
        <v>2544</v>
      </c>
      <c r="N9" s="47">
        <v>4028</v>
      </c>
      <c r="O9" s="69"/>
    </row>
    <row r="10" spans="1:15" ht="36.75" customHeight="1">
      <c r="A10" s="347"/>
      <c r="B10" s="348"/>
      <c r="C10" s="369"/>
      <c r="D10" s="453"/>
      <c r="E10" s="70" t="s">
        <v>8</v>
      </c>
      <c r="F10" s="71">
        <v>2554</v>
      </c>
      <c r="G10" s="72">
        <v>232</v>
      </c>
      <c r="H10" s="73">
        <v>0</v>
      </c>
      <c r="I10" s="74">
        <v>232</v>
      </c>
      <c r="J10" s="75">
        <v>570</v>
      </c>
      <c r="K10" s="73">
        <v>802</v>
      </c>
      <c r="L10" s="76"/>
      <c r="M10" s="77">
        <v>600</v>
      </c>
      <c r="N10" s="77">
        <v>1152</v>
      </c>
      <c r="O10" s="78"/>
    </row>
    <row r="11" spans="1:15" ht="36.75" customHeight="1">
      <c r="A11" s="353" t="s">
        <v>52</v>
      </c>
      <c r="B11" s="350" t="s">
        <v>56</v>
      </c>
      <c r="C11" s="350" t="s">
        <v>57</v>
      </c>
      <c r="D11" s="452" t="s">
        <v>58</v>
      </c>
      <c r="E11" s="34" t="s">
        <v>6</v>
      </c>
      <c r="F11" s="79">
        <v>3508</v>
      </c>
      <c r="G11" s="80">
        <v>2502</v>
      </c>
      <c r="H11" s="81">
        <v>2502</v>
      </c>
      <c r="I11" s="82"/>
      <c r="J11" s="83">
        <v>650</v>
      </c>
      <c r="K11" s="81">
        <v>650</v>
      </c>
      <c r="L11" s="84">
        <v>0</v>
      </c>
      <c r="M11" s="85">
        <v>356</v>
      </c>
      <c r="N11" s="85"/>
      <c r="O11" s="86"/>
    </row>
    <row r="12" spans="1:15" ht="36.75" customHeight="1">
      <c r="A12" s="347"/>
      <c r="B12" s="348"/>
      <c r="C12" s="348"/>
      <c r="D12" s="453"/>
      <c r="E12" s="42" t="s">
        <v>7</v>
      </c>
      <c r="F12" s="87">
        <v>4234</v>
      </c>
      <c r="G12" s="88">
        <v>3228</v>
      </c>
      <c r="H12" s="89">
        <v>2502</v>
      </c>
      <c r="I12" s="90">
        <v>726</v>
      </c>
      <c r="J12" s="91">
        <v>650</v>
      </c>
      <c r="K12" s="89">
        <v>1376</v>
      </c>
      <c r="L12" s="90">
        <v>0</v>
      </c>
      <c r="M12" s="92">
        <v>356</v>
      </c>
      <c r="N12" s="92"/>
      <c r="O12" s="69"/>
    </row>
    <row r="13" spans="1:15" ht="36.75" customHeight="1" thickBot="1">
      <c r="A13" s="412"/>
      <c r="B13" s="413"/>
      <c r="C13" s="413"/>
      <c r="D13" s="471"/>
      <c r="E13" s="93" t="s">
        <v>8</v>
      </c>
      <c r="F13" s="94">
        <v>726</v>
      </c>
      <c r="G13" s="95">
        <v>726</v>
      </c>
      <c r="H13" s="96">
        <v>0</v>
      </c>
      <c r="I13" s="97">
        <v>726</v>
      </c>
      <c r="J13" s="98">
        <v>0</v>
      </c>
      <c r="K13" s="96">
        <v>726</v>
      </c>
      <c r="L13" s="99"/>
      <c r="M13" s="100">
        <v>0</v>
      </c>
      <c r="N13" s="100"/>
      <c r="O13" s="101"/>
    </row>
    <row r="20" ht="13.5">
      <c r="I20" t="s">
        <v>59</v>
      </c>
    </row>
  </sheetData>
  <mergeCells count="22">
    <mergeCell ref="D11:D13"/>
    <mergeCell ref="A1:O1"/>
    <mergeCell ref="A3:A4"/>
    <mergeCell ref="B3:B4"/>
    <mergeCell ref="C3:C4"/>
    <mergeCell ref="D3:D4"/>
    <mergeCell ref="F3:F4"/>
    <mergeCell ref="G3:I3"/>
    <mergeCell ref="J3:L3"/>
    <mergeCell ref="N3:N4"/>
    <mergeCell ref="D8:D10"/>
    <mergeCell ref="M3:M4"/>
    <mergeCell ref="O3:O4"/>
    <mergeCell ref="A5:C7"/>
    <mergeCell ref="E3:E4"/>
    <mergeCell ref="D5:D7"/>
    <mergeCell ref="A11:A13"/>
    <mergeCell ref="B11:B13"/>
    <mergeCell ref="C11:C13"/>
    <mergeCell ref="A8:A10"/>
    <mergeCell ref="B8:B10"/>
    <mergeCell ref="C8:C10"/>
  </mergeCells>
  <printOptions/>
  <pageMargins left="0.36" right="0.43" top="0.62" bottom="0.51" header="0.26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F15" sqref="F15"/>
    </sheetView>
  </sheetViews>
  <sheetFormatPr defaultColWidth="8.88671875" defaultRowHeight="13.5"/>
  <cols>
    <col min="1" max="1" width="9.21484375" style="1" customWidth="1"/>
    <col min="2" max="2" width="11.99609375" style="1" customWidth="1"/>
    <col min="3" max="3" width="9.5546875" style="1" customWidth="1"/>
    <col min="4" max="4" width="11.88671875" style="1" customWidth="1"/>
    <col min="5" max="5" width="3.88671875" style="1" customWidth="1"/>
    <col min="6" max="12" width="7.5546875" style="1" customWidth="1"/>
    <col min="13" max="13" width="7.88671875" style="1" customWidth="1"/>
    <col min="14" max="14" width="7.5546875" style="1" customWidth="1"/>
    <col min="15" max="15" width="7.3359375" style="1" customWidth="1"/>
    <col min="16" max="16384" width="8.88671875" style="1" customWidth="1"/>
  </cols>
  <sheetData>
    <row r="1" spans="1:15" ht="38.25" customHeight="1">
      <c r="A1" s="444" t="s">
        <v>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 thickBot="1">
      <c r="A3" s="1" t="s">
        <v>60</v>
      </c>
      <c r="O3" s="30" t="s">
        <v>61</v>
      </c>
    </row>
    <row r="4" spans="1:15" ht="27" customHeight="1">
      <c r="A4" s="445" t="s">
        <v>10</v>
      </c>
      <c r="B4" s="447" t="s">
        <v>11</v>
      </c>
      <c r="C4" s="447" t="s">
        <v>12</v>
      </c>
      <c r="D4" s="447" t="s">
        <v>13</v>
      </c>
      <c r="E4" s="448" t="s">
        <v>14</v>
      </c>
      <c r="F4" s="447" t="s">
        <v>15</v>
      </c>
      <c r="G4" s="447" t="s">
        <v>28</v>
      </c>
      <c r="H4" s="447"/>
      <c r="I4" s="447"/>
      <c r="J4" s="447" t="s">
        <v>29</v>
      </c>
      <c r="K4" s="447"/>
      <c r="L4" s="451"/>
      <c r="M4" s="440" t="s">
        <v>50</v>
      </c>
      <c r="N4" s="440" t="s">
        <v>19</v>
      </c>
      <c r="O4" s="442" t="s">
        <v>20</v>
      </c>
    </row>
    <row r="5" spans="1:15" ht="27" customHeight="1">
      <c r="A5" s="446"/>
      <c r="B5" s="441"/>
      <c r="C5" s="441"/>
      <c r="D5" s="441"/>
      <c r="E5" s="449"/>
      <c r="F5" s="450"/>
      <c r="G5" s="2" t="s">
        <v>21</v>
      </c>
      <c r="H5" s="2" t="s">
        <v>22</v>
      </c>
      <c r="I5" s="2" t="s">
        <v>0</v>
      </c>
      <c r="J5" s="103" t="s">
        <v>21</v>
      </c>
      <c r="K5" s="2" t="s">
        <v>22</v>
      </c>
      <c r="L5" s="102" t="s">
        <v>0</v>
      </c>
      <c r="M5" s="441"/>
      <c r="N5" s="441"/>
      <c r="O5" s="443"/>
    </row>
    <row r="6" spans="1:15" ht="36.75" customHeight="1">
      <c r="A6" s="476" t="s">
        <v>62</v>
      </c>
      <c r="B6" s="478" t="s">
        <v>63</v>
      </c>
      <c r="C6" s="478" t="s">
        <v>64</v>
      </c>
      <c r="D6" s="480" t="s">
        <v>65</v>
      </c>
      <c r="E6" s="104" t="s">
        <v>6</v>
      </c>
      <c r="F6" s="105">
        <v>15900</v>
      </c>
      <c r="G6" s="106"/>
      <c r="H6" s="107"/>
      <c r="I6" s="108"/>
      <c r="J6" s="109">
        <v>2200</v>
      </c>
      <c r="K6" s="107">
        <v>0</v>
      </c>
      <c r="L6" s="110">
        <v>0</v>
      </c>
      <c r="M6" s="111">
        <v>7800</v>
      </c>
      <c r="N6" s="111">
        <f>F6-J6-M6</f>
        <v>5900</v>
      </c>
      <c r="O6" s="112"/>
    </row>
    <row r="7" spans="1:15" ht="36.75" customHeight="1">
      <c r="A7" s="432"/>
      <c r="B7" s="437"/>
      <c r="C7" s="437"/>
      <c r="D7" s="439"/>
      <c r="E7" s="113" t="s">
        <v>7</v>
      </c>
      <c r="F7" s="114">
        <v>15900</v>
      </c>
      <c r="G7" s="115"/>
      <c r="H7" s="116"/>
      <c r="I7" s="117"/>
      <c r="J7" s="118">
        <v>2200</v>
      </c>
      <c r="K7" s="116">
        <v>0</v>
      </c>
      <c r="L7" s="119">
        <v>0</v>
      </c>
      <c r="M7" s="120">
        <v>4584</v>
      </c>
      <c r="N7" s="120">
        <f>F7-J7-M7</f>
        <v>9116</v>
      </c>
      <c r="O7" s="121"/>
    </row>
    <row r="8" spans="1:15" ht="36.75" customHeight="1" thickBot="1">
      <c r="A8" s="477"/>
      <c r="B8" s="479"/>
      <c r="C8" s="479"/>
      <c r="D8" s="481"/>
      <c r="E8" s="122" t="s">
        <v>8</v>
      </c>
      <c r="F8" s="123">
        <f>F7-F6</f>
        <v>0</v>
      </c>
      <c r="G8" s="124"/>
      <c r="H8" s="125"/>
      <c r="I8" s="126"/>
      <c r="J8" s="127">
        <f>J7-J6</f>
        <v>0</v>
      </c>
      <c r="K8" s="127">
        <f>K7-K6</f>
        <v>0</v>
      </c>
      <c r="L8" s="126">
        <f>L7-L6</f>
        <v>0</v>
      </c>
      <c r="M8" s="128">
        <f>M7-M6</f>
        <v>-3216</v>
      </c>
      <c r="N8" s="128">
        <f>N7-N6</f>
        <v>3216</v>
      </c>
      <c r="O8" s="129"/>
    </row>
  </sheetData>
  <mergeCells count="16">
    <mergeCell ref="A1:O1"/>
    <mergeCell ref="A4:A5"/>
    <mergeCell ref="B4:B5"/>
    <mergeCell ref="C4:C5"/>
    <mergeCell ref="D4:D5"/>
    <mergeCell ref="F4:F5"/>
    <mergeCell ref="G4:I4"/>
    <mergeCell ref="J4:L4"/>
    <mergeCell ref="N4:N5"/>
    <mergeCell ref="M4:M5"/>
    <mergeCell ref="A6:A8"/>
    <mergeCell ref="B6:B8"/>
    <mergeCell ref="C6:C8"/>
    <mergeCell ref="O4:O5"/>
    <mergeCell ref="E4:E5"/>
    <mergeCell ref="D6:D8"/>
  </mergeCells>
  <printOptions/>
  <pageMargins left="0.3937007874015748" right="0.11811023622047245" top="0.7874015748031497" bottom="0.5905511811023623" header="0.2755905511811024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O10" sqref="O10"/>
    </sheetView>
  </sheetViews>
  <sheetFormatPr defaultColWidth="8.88671875" defaultRowHeight="13.5"/>
  <cols>
    <col min="1" max="1" width="9.21484375" style="4" customWidth="1"/>
    <col min="2" max="2" width="7.6640625" style="4" customWidth="1"/>
    <col min="3" max="3" width="8.6640625" style="4" customWidth="1"/>
    <col min="4" max="4" width="13.10546875" style="4" customWidth="1"/>
    <col min="5" max="5" width="3.4453125" style="4" customWidth="1"/>
    <col min="6" max="8" width="8.3359375" style="4" customWidth="1"/>
    <col min="9" max="9" width="7.21484375" style="4" customWidth="1"/>
    <col min="10" max="11" width="8.3359375" style="4" customWidth="1"/>
    <col min="12" max="12" width="7.21484375" style="4" customWidth="1"/>
    <col min="13" max="15" width="8.3359375" style="4" customWidth="1"/>
    <col min="16" max="16384" width="8.88671875" style="4" customWidth="1"/>
  </cols>
  <sheetData>
    <row r="1" spans="1:15" ht="37.5" customHeight="1">
      <c r="A1" s="392" t="s">
        <v>26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21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27</v>
      </c>
    </row>
    <row r="3" spans="1:15" ht="27" customHeight="1">
      <c r="A3" s="424" t="s">
        <v>10</v>
      </c>
      <c r="B3" s="426" t="s">
        <v>11</v>
      </c>
      <c r="C3" s="426" t="s">
        <v>12</v>
      </c>
      <c r="D3" s="426" t="s">
        <v>13</v>
      </c>
      <c r="E3" s="426" t="s">
        <v>14</v>
      </c>
      <c r="F3" s="426" t="s">
        <v>15</v>
      </c>
      <c r="G3" s="426" t="s">
        <v>28</v>
      </c>
      <c r="H3" s="426"/>
      <c r="I3" s="426"/>
      <c r="J3" s="426" t="s">
        <v>29</v>
      </c>
      <c r="K3" s="426"/>
      <c r="L3" s="426"/>
      <c r="M3" s="428" t="s">
        <v>30</v>
      </c>
      <c r="N3" s="428" t="s">
        <v>19</v>
      </c>
      <c r="O3" s="429" t="s">
        <v>31</v>
      </c>
    </row>
    <row r="4" spans="1:15" ht="27" customHeight="1">
      <c r="A4" s="425"/>
      <c r="B4" s="427"/>
      <c r="C4" s="427"/>
      <c r="D4" s="427"/>
      <c r="E4" s="427"/>
      <c r="F4" s="427"/>
      <c r="G4" s="7" t="s">
        <v>21</v>
      </c>
      <c r="H4" s="7" t="s">
        <v>22</v>
      </c>
      <c r="I4" s="7" t="s">
        <v>32</v>
      </c>
      <c r="J4" s="7" t="s">
        <v>21</v>
      </c>
      <c r="K4" s="7" t="s">
        <v>22</v>
      </c>
      <c r="L4" s="7" t="s">
        <v>32</v>
      </c>
      <c r="M4" s="427"/>
      <c r="N4" s="427"/>
      <c r="O4" s="430"/>
    </row>
    <row r="5" spans="1:15" s="11" customFormat="1" ht="44.25" customHeight="1">
      <c r="A5" s="431" t="s">
        <v>33</v>
      </c>
      <c r="B5" s="436" t="s">
        <v>34</v>
      </c>
      <c r="C5" s="436" t="s">
        <v>35</v>
      </c>
      <c r="D5" s="438" t="s">
        <v>36</v>
      </c>
      <c r="E5" s="8" t="s">
        <v>6</v>
      </c>
      <c r="F5" s="9">
        <v>166069</v>
      </c>
      <c r="G5" s="9">
        <v>113086</v>
      </c>
      <c r="H5" s="9">
        <v>113086</v>
      </c>
      <c r="I5" s="9"/>
      <c r="J5" s="9">
        <v>20000</v>
      </c>
      <c r="K5" s="9">
        <v>20000</v>
      </c>
      <c r="L5" s="9"/>
      <c r="M5" s="9">
        <v>21000</v>
      </c>
      <c r="N5" s="9">
        <v>11983</v>
      </c>
      <c r="O5" s="10"/>
    </row>
    <row r="6" spans="1:15" s="11" customFormat="1" ht="44.25" customHeight="1">
      <c r="A6" s="432"/>
      <c r="B6" s="437"/>
      <c r="C6" s="437"/>
      <c r="D6" s="439"/>
      <c r="E6" s="12" t="s">
        <v>7</v>
      </c>
      <c r="F6" s="13">
        <v>166069</v>
      </c>
      <c r="G6" s="13">
        <v>113086</v>
      </c>
      <c r="H6" s="13">
        <v>113086</v>
      </c>
      <c r="I6" s="13"/>
      <c r="J6" s="13">
        <v>20000</v>
      </c>
      <c r="K6" s="13">
        <v>20000</v>
      </c>
      <c r="L6" s="13"/>
      <c r="M6" s="13">
        <v>21000</v>
      </c>
      <c r="N6" s="13">
        <v>11983</v>
      </c>
      <c r="O6" s="14"/>
    </row>
    <row r="7" spans="1:15" s="11" customFormat="1" ht="44.25" customHeight="1">
      <c r="A7" s="432"/>
      <c r="B7" s="437"/>
      <c r="C7" s="437"/>
      <c r="D7" s="439"/>
      <c r="E7" s="15" t="s">
        <v>8</v>
      </c>
      <c r="F7" s="16">
        <f>F6-F5</f>
        <v>0</v>
      </c>
      <c r="G7" s="16">
        <f aca="true" t="shared" si="0" ref="G7:O7">G6-G5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7">
        <f t="shared" si="0"/>
        <v>0</v>
      </c>
    </row>
    <row r="8" spans="1:15" s="11" customFormat="1" ht="44.25" customHeight="1">
      <c r="A8" s="431" t="s">
        <v>33</v>
      </c>
      <c r="B8" s="436" t="s">
        <v>34</v>
      </c>
      <c r="C8" s="436" t="s">
        <v>37</v>
      </c>
      <c r="D8" s="438" t="s">
        <v>38</v>
      </c>
      <c r="E8" s="8" t="s">
        <v>6</v>
      </c>
      <c r="F8" s="9">
        <v>163541</v>
      </c>
      <c r="G8" s="9">
        <v>42345</v>
      </c>
      <c r="H8" s="9">
        <v>42345</v>
      </c>
      <c r="I8" s="9"/>
      <c r="J8" s="9">
        <v>35000</v>
      </c>
      <c r="K8" s="9">
        <v>31000</v>
      </c>
      <c r="L8" s="9">
        <v>4000</v>
      </c>
      <c r="M8" s="9">
        <v>30000</v>
      </c>
      <c r="N8" s="9">
        <v>20000</v>
      </c>
      <c r="O8" s="10">
        <v>36196</v>
      </c>
    </row>
    <row r="9" spans="1:15" s="11" customFormat="1" ht="44.25" customHeight="1">
      <c r="A9" s="432"/>
      <c r="B9" s="437"/>
      <c r="C9" s="437"/>
      <c r="D9" s="482"/>
      <c r="E9" s="12" t="s">
        <v>7</v>
      </c>
      <c r="F9" s="13">
        <v>163541</v>
      </c>
      <c r="G9" s="13">
        <v>37345</v>
      </c>
      <c r="H9" s="13">
        <v>37345</v>
      </c>
      <c r="I9" s="13"/>
      <c r="J9" s="13">
        <v>35000</v>
      </c>
      <c r="K9" s="13">
        <v>33080</v>
      </c>
      <c r="L9" s="13">
        <v>1920</v>
      </c>
      <c r="M9" s="13">
        <v>28000</v>
      </c>
      <c r="N9" s="13">
        <v>20000</v>
      </c>
      <c r="O9" s="14">
        <v>36196</v>
      </c>
    </row>
    <row r="10" spans="1:15" s="11" customFormat="1" ht="44.25" customHeight="1">
      <c r="A10" s="432"/>
      <c r="B10" s="437"/>
      <c r="C10" s="437"/>
      <c r="D10" s="482"/>
      <c r="E10" s="18" t="s">
        <v>8</v>
      </c>
      <c r="F10" s="19">
        <f>F9-F8</f>
        <v>0</v>
      </c>
      <c r="G10" s="19">
        <f>G9-G8</f>
        <v>-5000</v>
      </c>
      <c r="H10" s="19">
        <f aca="true" t="shared" si="1" ref="H10:M10">H9-H8</f>
        <v>-5000</v>
      </c>
      <c r="I10" s="19">
        <f>I9-I8</f>
        <v>0</v>
      </c>
      <c r="J10" s="19">
        <f>J9-J8</f>
        <v>0</v>
      </c>
      <c r="K10" s="19">
        <f t="shared" si="1"/>
        <v>2080</v>
      </c>
      <c r="L10" s="19">
        <f t="shared" si="1"/>
        <v>-2080</v>
      </c>
      <c r="M10" s="19">
        <f t="shared" si="1"/>
        <v>-2000</v>
      </c>
      <c r="N10" s="19">
        <f>N9-N8</f>
        <v>0</v>
      </c>
      <c r="O10" s="20">
        <f>O9-O8</f>
        <v>0</v>
      </c>
    </row>
    <row r="11" spans="1:15" s="11" customFormat="1" ht="43.5" customHeight="1">
      <c r="A11" s="431" t="s">
        <v>33</v>
      </c>
      <c r="B11" s="436" t="s">
        <v>34</v>
      </c>
      <c r="C11" s="436" t="s">
        <v>39</v>
      </c>
      <c r="D11" s="438" t="s">
        <v>40</v>
      </c>
      <c r="E11" s="8" t="s">
        <v>6</v>
      </c>
      <c r="F11" s="9">
        <v>10014</v>
      </c>
      <c r="G11" s="9">
        <v>10014</v>
      </c>
      <c r="H11" s="9">
        <v>9823</v>
      </c>
      <c r="I11" s="9">
        <v>191</v>
      </c>
      <c r="J11" s="9"/>
      <c r="K11" s="9"/>
      <c r="L11" s="9"/>
      <c r="M11" s="9"/>
      <c r="N11" s="9"/>
      <c r="O11" s="10"/>
    </row>
    <row r="12" spans="1:15" s="11" customFormat="1" ht="43.5" customHeight="1">
      <c r="A12" s="432"/>
      <c r="B12" s="437"/>
      <c r="C12" s="437"/>
      <c r="D12" s="439"/>
      <c r="E12" s="12" t="s">
        <v>7</v>
      </c>
      <c r="F12" s="13">
        <v>10014</v>
      </c>
      <c r="G12" s="13">
        <v>10014</v>
      </c>
      <c r="H12" s="13">
        <v>9823</v>
      </c>
      <c r="I12" s="13">
        <v>191</v>
      </c>
      <c r="J12" s="13"/>
      <c r="K12" s="13"/>
      <c r="L12" s="13"/>
      <c r="M12" s="13"/>
      <c r="N12" s="13"/>
      <c r="O12" s="14"/>
    </row>
    <row r="13" spans="1:15" s="11" customFormat="1" ht="43.5" customHeight="1">
      <c r="A13" s="432"/>
      <c r="B13" s="437"/>
      <c r="C13" s="437"/>
      <c r="D13" s="439"/>
      <c r="E13" s="15" t="s">
        <v>8</v>
      </c>
      <c r="F13" s="16">
        <f>F12-F11</f>
        <v>0</v>
      </c>
      <c r="G13" s="16">
        <f aca="true" t="shared" si="2" ref="G13:O13">G12-G11</f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7">
        <f t="shared" si="2"/>
        <v>0</v>
      </c>
    </row>
    <row r="14" spans="1:15" s="11" customFormat="1" ht="42.75" customHeight="1">
      <c r="A14" s="431" t="s">
        <v>33</v>
      </c>
      <c r="B14" s="436" t="s">
        <v>34</v>
      </c>
      <c r="C14" s="436" t="s">
        <v>41</v>
      </c>
      <c r="D14" s="438" t="s">
        <v>42</v>
      </c>
      <c r="E14" s="8" t="s">
        <v>6</v>
      </c>
      <c r="F14" s="9">
        <v>385100</v>
      </c>
      <c r="G14" s="9">
        <v>7008</v>
      </c>
      <c r="H14" s="9">
        <v>3434</v>
      </c>
      <c r="I14" s="9">
        <v>2901</v>
      </c>
      <c r="J14" s="9">
        <v>1053</v>
      </c>
      <c r="K14" s="9">
        <v>380</v>
      </c>
      <c r="L14" s="9">
        <v>674</v>
      </c>
      <c r="M14" s="9">
        <v>3097</v>
      </c>
      <c r="N14" s="9">
        <v>10000</v>
      </c>
      <c r="O14" s="10">
        <v>363942</v>
      </c>
    </row>
    <row r="15" spans="1:15" s="11" customFormat="1" ht="42.75" customHeight="1">
      <c r="A15" s="432"/>
      <c r="B15" s="437"/>
      <c r="C15" s="437"/>
      <c r="D15" s="439"/>
      <c r="E15" s="12" t="s">
        <v>7</v>
      </c>
      <c r="F15" s="13">
        <v>385100</v>
      </c>
      <c r="G15" s="13">
        <v>7008</v>
      </c>
      <c r="H15" s="13">
        <v>5170</v>
      </c>
      <c r="I15" s="13">
        <v>1165</v>
      </c>
      <c r="J15" s="13">
        <v>1053</v>
      </c>
      <c r="K15" s="13">
        <v>380</v>
      </c>
      <c r="L15" s="13">
        <v>674</v>
      </c>
      <c r="M15" s="13">
        <v>3097</v>
      </c>
      <c r="N15" s="13">
        <v>10000</v>
      </c>
      <c r="O15" s="14">
        <v>363942</v>
      </c>
    </row>
    <row r="16" spans="1:15" s="11" customFormat="1" ht="42.75" customHeight="1">
      <c r="A16" s="432"/>
      <c r="B16" s="437"/>
      <c r="C16" s="437"/>
      <c r="D16" s="439"/>
      <c r="E16" s="15" t="s">
        <v>8</v>
      </c>
      <c r="F16" s="16">
        <f>F15-F14</f>
        <v>0</v>
      </c>
      <c r="G16" s="16">
        <f aca="true" t="shared" si="3" ref="G16:O16">G15-G14</f>
        <v>0</v>
      </c>
      <c r="H16" s="16">
        <f t="shared" si="3"/>
        <v>1736</v>
      </c>
      <c r="I16" s="16">
        <f t="shared" si="3"/>
        <v>-1736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7">
        <f t="shared" si="3"/>
        <v>0</v>
      </c>
    </row>
    <row r="17" spans="1:15" s="24" customFormat="1" ht="42.75" customHeight="1">
      <c r="A17" s="431" t="s">
        <v>43</v>
      </c>
      <c r="B17" s="436" t="s">
        <v>44</v>
      </c>
      <c r="C17" s="436" t="s">
        <v>45</v>
      </c>
      <c r="D17" s="438" t="s">
        <v>46</v>
      </c>
      <c r="E17" s="21" t="s">
        <v>6</v>
      </c>
      <c r="F17" s="9">
        <v>29600</v>
      </c>
      <c r="G17" s="9">
        <v>12038</v>
      </c>
      <c r="H17" s="9">
        <v>12038</v>
      </c>
      <c r="I17" s="9"/>
      <c r="J17" s="9">
        <v>5514</v>
      </c>
      <c r="K17" s="9">
        <v>5394</v>
      </c>
      <c r="L17" s="9">
        <v>333</v>
      </c>
      <c r="M17" s="9">
        <v>2066</v>
      </c>
      <c r="N17" s="22">
        <v>8000</v>
      </c>
      <c r="O17" s="23">
        <v>1982</v>
      </c>
    </row>
    <row r="18" spans="1:15" s="24" customFormat="1" ht="42.75" customHeight="1">
      <c r="A18" s="432"/>
      <c r="B18" s="437"/>
      <c r="C18" s="437"/>
      <c r="D18" s="439"/>
      <c r="E18" s="25" t="s">
        <v>7</v>
      </c>
      <c r="F18" s="13">
        <v>29600</v>
      </c>
      <c r="G18" s="13">
        <v>12038</v>
      </c>
      <c r="H18" s="13">
        <v>12038</v>
      </c>
      <c r="I18" s="13"/>
      <c r="J18" s="13">
        <v>5514</v>
      </c>
      <c r="K18" s="13">
        <v>5559</v>
      </c>
      <c r="L18" s="13">
        <v>168</v>
      </c>
      <c r="M18" s="13">
        <v>2066</v>
      </c>
      <c r="N18" s="26">
        <v>8000</v>
      </c>
      <c r="O18" s="27">
        <v>1982</v>
      </c>
    </row>
    <row r="19" spans="1:15" s="24" customFormat="1" ht="42.75" customHeight="1">
      <c r="A19" s="432"/>
      <c r="B19" s="437"/>
      <c r="C19" s="437"/>
      <c r="D19" s="439"/>
      <c r="E19" s="28" t="s">
        <v>8</v>
      </c>
      <c r="F19" s="19">
        <f aca="true" t="shared" si="4" ref="F19:O19">F18-F17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165</v>
      </c>
      <c r="L19" s="19">
        <f t="shared" si="4"/>
        <v>-165</v>
      </c>
      <c r="M19" s="19">
        <f t="shared" si="4"/>
        <v>0</v>
      </c>
      <c r="N19" s="19">
        <f t="shared" si="4"/>
        <v>0</v>
      </c>
      <c r="O19" s="20">
        <f t="shared" si="4"/>
        <v>0</v>
      </c>
    </row>
    <row r="20" spans="1:15" s="24" customFormat="1" ht="42.75" customHeight="1">
      <c r="A20" s="431" t="s">
        <v>43</v>
      </c>
      <c r="B20" s="436" t="s">
        <v>34</v>
      </c>
      <c r="C20" s="436" t="s">
        <v>47</v>
      </c>
      <c r="D20" s="438" t="s">
        <v>48</v>
      </c>
      <c r="E20" s="21" t="s">
        <v>6</v>
      </c>
      <c r="F20" s="9">
        <v>36000</v>
      </c>
      <c r="G20" s="9"/>
      <c r="H20" s="9"/>
      <c r="I20" s="9"/>
      <c r="J20" s="9">
        <v>437</v>
      </c>
      <c r="K20" s="9">
        <v>261</v>
      </c>
      <c r="L20" s="9">
        <v>176</v>
      </c>
      <c r="M20" s="9">
        <v>5000</v>
      </c>
      <c r="N20" s="22">
        <v>10000</v>
      </c>
      <c r="O20" s="23">
        <v>20563</v>
      </c>
    </row>
    <row r="21" spans="1:15" s="24" customFormat="1" ht="42.75" customHeight="1">
      <c r="A21" s="432"/>
      <c r="B21" s="437"/>
      <c r="C21" s="437"/>
      <c r="D21" s="439"/>
      <c r="E21" s="25" t="s">
        <v>7</v>
      </c>
      <c r="F21" s="13">
        <v>36000</v>
      </c>
      <c r="G21" s="13"/>
      <c r="H21" s="13"/>
      <c r="I21" s="13"/>
      <c r="J21" s="13">
        <v>437</v>
      </c>
      <c r="K21" s="13">
        <v>261</v>
      </c>
      <c r="L21" s="13">
        <v>176</v>
      </c>
      <c r="M21" s="13">
        <v>5000</v>
      </c>
      <c r="N21" s="26">
        <v>10000</v>
      </c>
      <c r="O21" s="27">
        <v>20563</v>
      </c>
    </row>
    <row r="22" spans="1:15" s="24" customFormat="1" ht="42.75" customHeight="1">
      <c r="A22" s="432"/>
      <c r="B22" s="437"/>
      <c r="C22" s="437"/>
      <c r="D22" s="439"/>
      <c r="E22" s="29" t="s">
        <v>8</v>
      </c>
      <c r="F22" s="16">
        <f>F21-F20</f>
        <v>0</v>
      </c>
      <c r="G22" s="16">
        <f aca="true" t="shared" si="5" ref="G22:O22">G21-G20</f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>
        <f t="shared" si="5"/>
        <v>0</v>
      </c>
      <c r="N22" s="16">
        <f t="shared" si="5"/>
        <v>0</v>
      </c>
      <c r="O22" s="17">
        <f t="shared" si="5"/>
        <v>0</v>
      </c>
    </row>
    <row r="23" s="11" customFormat="1" ht="13.5"/>
    <row r="24" s="11" customFormat="1" ht="13.5"/>
    <row r="25" s="11" customFormat="1" ht="13.5"/>
    <row r="26" s="11" customFormat="1" ht="13.5">
      <c r="E26" s="11" t="s">
        <v>49</v>
      </c>
    </row>
    <row r="27" s="11" customFormat="1" ht="13.5"/>
    <row r="28" s="11" customFormat="1" ht="13.5"/>
    <row r="29" s="11" customFormat="1" ht="13.5"/>
    <row r="30" s="11" customFormat="1" ht="13.5"/>
    <row r="31" s="11" customFormat="1" ht="13.5"/>
    <row r="32" s="11" customFormat="1" ht="13.5"/>
    <row r="33" s="11" customFormat="1" ht="13.5"/>
    <row r="34" s="11" customFormat="1" ht="13.5"/>
    <row r="35" s="11" customFormat="1" ht="13.5"/>
    <row r="36" s="11" customFormat="1" ht="13.5"/>
    <row r="37" s="11" customFormat="1" ht="13.5"/>
    <row r="38" s="11" customFormat="1" ht="13.5"/>
    <row r="39" s="11" customFormat="1" ht="13.5"/>
    <row r="40" s="11" customFormat="1" ht="13.5"/>
    <row r="41" s="11" customFormat="1" ht="13.5"/>
    <row r="42" s="11" customFormat="1" ht="13.5"/>
    <row r="43" s="11" customFormat="1" ht="13.5"/>
    <row r="44" s="11" customFormat="1" ht="13.5"/>
    <row r="45" s="11" customFormat="1" ht="13.5"/>
    <row r="46" s="11" customFormat="1" ht="13.5"/>
    <row r="47" s="11" customFormat="1" ht="13.5"/>
    <row r="48" s="11" customFormat="1" ht="13.5"/>
    <row r="49" s="11" customFormat="1" ht="13.5"/>
    <row r="50" s="11" customFormat="1" ht="13.5"/>
    <row r="51" s="11" customFormat="1" ht="13.5"/>
  </sheetData>
  <mergeCells count="36">
    <mergeCell ref="A20:A22"/>
    <mergeCell ref="B20:B22"/>
    <mergeCell ref="C20:C22"/>
    <mergeCell ref="D20:D22"/>
    <mergeCell ref="A17:A19"/>
    <mergeCell ref="B17:B19"/>
    <mergeCell ref="C17:C19"/>
    <mergeCell ref="D17:D19"/>
    <mergeCell ref="A14:A16"/>
    <mergeCell ref="B14:B16"/>
    <mergeCell ref="C14:C16"/>
    <mergeCell ref="D14:D16"/>
    <mergeCell ref="A11:A13"/>
    <mergeCell ref="B11:B13"/>
    <mergeCell ref="C11:C13"/>
    <mergeCell ref="D11:D13"/>
    <mergeCell ref="A8:A10"/>
    <mergeCell ref="B8:B10"/>
    <mergeCell ref="C8:C10"/>
    <mergeCell ref="D8:D10"/>
    <mergeCell ref="N3:N4"/>
    <mergeCell ref="O3:O4"/>
    <mergeCell ref="A5:A7"/>
    <mergeCell ref="B5:B7"/>
    <mergeCell ref="C5:C7"/>
    <mergeCell ref="D5:D7"/>
    <mergeCell ref="A1:O1"/>
    <mergeCell ref="A3:A4"/>
    <mergeCell ref="B3:B4"/>
    <mergeCell ref="C3:C4"/>
    <mergeCell ref="D3:D4"/>
    <mergeCell ref="E3:E4"/>
    <mergeCell ref="F3:F4"/>
    <mergeCell ref="G3:I3"/>
    <mergeCell ref="J3:L3"/>
    <mergeCell ref="M3:M4"/>
  </mergeCells>
  <printOptions/>
  <pageMargins left="0.53" right="0.26" top="0.82" bottom="0.43" header="0.5" footer="0.38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I17" sqref="I17"/>
    </sheetView>
  </sheetViews>
  <sheetFormatPr defaultColWidth="8.88671875" defaultRowHeight="13.5"/>
  <cols>
    <col min="1" max="3" width="8.4453125" style="0" customWidth="1"/>
    <col min="4" max="4" width="13.21484375" style="0" customWidth="1"/>
    <col min="5" max="5" width="3.4453125" style="0" customWidth="1"/>
    <col min="6" max="12" width="7.5546875" style="0" customWidth="1"/>
    <col min="13" max="13" width="7.88671875" style="0" customWidth="1"/>
    <col min="14" max="14" width="7.5546875" style="0" customWidth="1"/>
    <col min="15" max="15" width="7.3359375" style="0" customWidth="1"/>
  </cols>
  <sheetData>
    <row r="1" spans="1:15" ht="27" customHeight="1">
      <c r="A1" s="517" t="s">
        <v>1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</row>
    <row r="2" ht="14.25" thickBot="1">
      <c r="O2" s="130" t="s">
        <v>61</v>
      </c>
    </row>
    <row r="3" spans="1:15" ht="30" customHeight="1">
      <c r="A3" s="518" t="s">
        <v>10</v>
      </c>
      <c r="B3" s="520" t="s">
        <v>11</v>
      </c>
      <c r="C3" s="520" t="s">
        <v>12</v>
      </c>
      <c r="D3" s="520" t="s">
        <v>13</v>
      </c>
      <c r="E3" s="496" t="s">
        <v>14</v>
      </c>
      <c r="F3" s="520" t="s">
        <v>15</v>
      </c>
      <c r="G3" s="520" t="s">
        <v>28</v>
      </c>
      <c r="H3" s="520"/>
      <c r="I3" s="520"/>
      <c r="J3" s="520" t="s">
        <v>29</v>
      </c>
      <c r="K3" s="520"/>
      <c r="L3" s="522"/>
      <c r="M3" s="501" t="s">
        <v>50</v>
      </c>
      <c r="N3" s="501" t="s">
        <v>66</v>
      </c>
      <c r="O3" s="523" t="s">
        <v>67</v>
      </c>
    </row>
    <row r="4" spans="1:15" ht="30" customHeight="1">
      <c r="A4" s="519"/>
      <c r="B4" s="502"/>
      <c r="C4" s="502"/>
      <c r="D4" s="502"/>
      <c r="E4" s="497"/>
      <c r="F4" s="521"/>
      <c r="G4" s="131" t="s">
        <v>21</v>
      </c>
      <c r="H4" s="131" t="s">
        <v>22</v>
      </c>
      <c r="I4" s="131" t="s">
        <v>0</v>
      </c>
      <c r="J4" s="133" t="s">
        <v>21</v>
      </c>
      <c r="K4" s="131" t="s">
        <v>22</v>
      </c>
      <c r="L4" s="132" t="s">
        <v>0</v>
      </c>
      <c r="M4" s="502"/>
      <c r="N4" s="502"/>
      <c r="O4" s="524"/>
    </row>
    <row r="5" spans="1:17" ht="30" customHeight="1">
      <c r="A5" s="487" t="s">
        <v>51</v>
      </c>
      <c r="B5" s="488"/>
      <c r="C5" s="489"/>
      <c r="D5" s="498"/>
      <c r="E5" s="134" t="s">
        <v>6</v>
      </c>
      <c r="F5" s="135">
        <f>F8</f>
        <v>12979086</v>
      </c>
      <c r="G5" s="136">
        <f aca="true" t="shared" si="0" ref="G5:N5">G8</f>
        <v>0</v>
      </c>
      <c r="H5" s="137">
        <f t="shared" si="0"/>
        <v>0</v>
      </c>
      <c r="I5" s="138">
        <f t="shared" si="0"/>
        <v>0</v>
      </c>
      <c r="J5" s="136">
        <f t="shared" si="0"/>
        <v>2557328</v>
      </c>
      <c r="K5" s="137">
        <f t="shared" si="0"/>
        <v>2508328</v>
      </c>
      <c r="L5" s="138">
        <f t="shared" si="0"/>
        <v>49000</v>
      </c>
      <c r="M5" s="135">
        <f t="shared" si="0"/>
        <v>6045758</v>
      </c>
      <c r="N5" s="135">
        <f t="shared" si="0"/>
        <v>4376000</v>
      </c>
      <c r="O5" s="139"/>
      <c r="Q5" s="24"/>
    </row>
    <row r="6" spans="1:15" ht="30" customHeight="1">
      <c r="A6" s="490"/>
      <c r="B6" s="491"/>
      <c r="C6" s="492"/>
      <c r="D6" s="499"/>
      <c r="E6" s="140" t="s">
        <v>7</v>
      </c>
      <c r="F6" s="141">
        <f aca="true" t="shared" si="1" ref="F6:N7">F9</f>
        <v>12376926</v>
      </c>
      <c r="G6" s="142">
        <f t="shared" si="1"/>
        <v>0</v>
      </c>
      <c r="H6" s="143">
        <f t="shared" si="1"/>
        <v>0</v>
      </c>
      <c r="I6" s="144">
        <f t="shared" si="1"/>
        <v>0</v>
      </c>
      <c r="J6" s="142">
        <f t="shared" si="1"/>
        <v>2557328</v>
      </c>
      <c r="K6" s="143">
        <f t="shared" si="1"/>
        <v>2498221</v>
      </c>
      <c r="L6" s="144">
        <f t="shared" si="1"/>
        <v>59107</v>
      </c>
      <c r="M6" s="141">
        <f t="shared" si="1"/>
        <v>5443598</v>
      </c>
      <c r="N6" s="141">
        <f t="shared" si="1"/>
        <v>4376000</v>
      </c>
      <c r="O6" s="145"/>
    </row>
    <row r="7" spans="1:15" ht="30" customHeight="1">
      <c r="A7" s="493"/>
      <c r="B7" s="494"/>
      <c r="C7" s="495"/>
      <c r="D7" s="500"/>
      <c r="E7" s="146" t="s">
        <v>8</v>
      </c>
      <c r="F7" s="147">
        <f t="shared" si="1"/>
        <v>-602160</v>
      </c>
      <c r="G7" s="148">
        <f t="shared" si="1"/>
        <v>0</v>
      </c>
      <c r="H7" s="149">
        <f t="shared" si="1"/>
        <v>0</v>
      </c>
      <c r="I7" s="150">
        <f t="shared" si="1"/>
        <v>0</v>
      </c>
      <c r="J7" s="148">
        <f t="shared" si="1"/>
        <v>0</v>
      </c>
      <c r="K7" s="149">
        <f t="shared" si="1"/>
        <v>-10107</v>
      </c>
      <c r="L7" s="150">
        <f t="shared" si="1"/>
        <v>10107</v>
      </c>
      <c r="M7" s="147">
        <f t="shared" si="1"/>
        <v>-602160</v>
      </c>
      <c r="N7" s="147">
        <f t="shared" si="1"/>
        <v>0</v>
      </c>
      <c r="O7" s="151"/>
    </row>
    <row r="8" spans="1:15" ht="30" customHeight="1">
      <c r="A8" s="503"/>
      <c r="B8" s="504"/>
      <c r="C8" s="505"/>
      <c r="D8" s="498"/>
      <c r="E8" s="134" t="s">
        <v>6</v>
      </c>
      <c r="F8" s="152">
        <f>F11+F14+F17</f>
        <v>12979086</v>
      </c>
      <c r="G8" s="136">
        <f aca="true" t="shared" si="2" ref="G8:N8">G11+G14+G17</f>
        <v>0</v>
      </c>
      <c r="H8" s="137">
        <f t="shared" si="2"/>
        <v>0</v>
      </c>
      <c r="I8" s="138">
        <f t="shared" si="2"/>
        <v>0</v>
      </c>
      <c r="J8" s="136">
        <f t="shared" si="2"/>
        <v>2557328</v>
      </c>
      <c r="K8" s="137">
        <f t="shared" si="2"/>
        <v>2508328</v>
      </c>
      <c r="L8" s="138">
        <f t="shared" si="2"/>
        <v>49000</v>
      </c>
      <c r="M8" s="135">
        <f t="shared" si="2"/>
        <v>6045758</v>
      </c>
      <c r="N8" s="135">
        <f t="shared" si="2"/>
        <v>4376000</v>
      </c>
      <c r="O8" s="153"/>
    </row>
    <row r="9" spans="1:15" ht="30" customHeight="1">
      <c r="A9" s="506"/>
      <c r="B9" s="507"/>
      <c r="C9" s="508"/>
      <c r="D9" s="499"/>
      <c r="E9" s="140" t="s">
        <v>7</v>
      </c>
      <c r="F9" s="154">
        <f>F12+F15+F18</f>
        <v>12376926</v>
      </c>
      <c r="G9" s="142">
        <f aca="true" t="shared" si="3" ref="G9:N9">G12+G15+G18</f>
        <v>0</v>
      </c>
      <c r="H9" s="143">
        <f t="shared" si="3"/>
        <v>0</v>
      </c>
      <c r="I9" s="144">
        <f t="shared" si="3"/>
        <v>0</v>
      </c>
      <c r="J9" s="142">
        <f t="shared" si="3"/>
        <v>2557328</v>
      </c>
      <c r="K9" s="143">
        <f t="shared" si="3"/>
        <v>2498221</v>
      </c>
      <c r="L9" s="144">
        <f t="shared" si="3"/>
        <v>59107</v>
      </c>
      <c r="M9" s="141">
        <f t="shared" si="3"/>
        <v>5443598</v>
      </c>
      <c r="N9" s="141">
        <f t="shared" si="3"/>
        <v>4376000</v>
      </c>
      <c r="O9" s="155"/>
    </row>
    <row r="10" spans="1:15" ht="30" customHeight="1">
      <c r="A10" s="509"/>
      <c r="B10" s="510"/>
      <c r="C10" s="511"/>
      <c r="D10" s="500"/>
      <c r="E10" s="146" t="s">
        <v>8</v>
      </c>
      <c r="F10" s="156">
        <f>F13+F16+F19</f>
        <v>-602160</v>
      </c>
      <c r="G10" s="148">
        <f aca="true" t="shared" si="4" ref="G10:N10">G13+G16+G19</f>
        <v>0</v>
      </c>
      <c r="H10" s="149">
        <f t="shared" si="4"/>
        <v>0</v>
      </c>
      <c r="I10" s="150">
        <f t="shared" si="4"/>
        <v>0</v>
      </c>
      <c r="J10" s="148">
        <f t="shared" si="4"/>
        <v>0</v>
      </c>
      <c r="K10" s="149">
        <f t="shared" si="4"/>
        <v>-10107</v>
      </c>
      <c r="L10" s="150">
        <f t="shared" si="4"/>
        <v>10107</v>
      </c>
      <c r="M10" s="147">
        <f t="shared" si="4"/>
        <v>-602160</v>
      </c>
      <c r="N10" s="147">
        <f t="shared" si="4"/>
        <v>0</v>
      </c>
      <c r="O10" s="157"/>
    </row>
    <row r="11" spans="1:15" ht="30" customHeight="1">
      <c r="A11" s="484" t="s">
        <v>68</v>
      </c>
      <c r="B11" s="483" t="s">
        <v>69</v>
      </c>
      <c r="C11" s="483" t="s">
        <v>70</v>
      </c>
      <c r="D11" s="513" t="s">
        <v>71</v>
      </c>
      <c r="E11" s="158" t="s">
        <v>6</v>
      </c>
      <c r="F11" s="135">
        <f>J11+M11</f>
        <v>4938871</v>
      </c>
      <c r="G11" s="159"/>
      <c r="H11" s="160"/>
      <c r="I11" s="161"/>
      <c r="J11" s="162">
        <f>K11+L11</f>
        <v>2557328</v>
      </c>
      <c r="K11" s="163">
        <v>2508328</v>
      </c>
      <c r="L11" s="164">
        <v>49000</v>
      </c>
      <c r="M11" s="165">
        <v>2381543</v>
      </c>
      <c r="N11" s="166"/>
      <c r="O11" s="167"/>
    </row>
    <row r="12" spans="1:15" ht="30" customHeight="1">
      <c r="A12" s="484"/>
      <c r="B12" s="483"/>
      <c r="C12" s="483"/>
      <c r="D12" s="513"/>
      <c r="E12" s="140" t="s">
        <v>7</v>
      </c>
      <c r="F12" s="141">
        <f>J12+M12</f>
        <v>4336711</v>
      </c>
      <c r="G12" s="142"/>
      <c r="H12" s="143"/>
      <c r="I12" s="168"/>
      <c r="J12" s="142">
        <f>K12+L12</f>
        <v>2557328</v>
      </c>
      <c r="K12" s="143">
        <v>2498221</v>
      </c>
      <c r="L12" s="144">
        <v>59107</v>
      </c>
      <c r="M12" s="141">
        <v>1779383</v>
      </c>
      <c r="N12" s="141"/>
      <c r="O12" s="169"/>
    </row>
    <row r="13" spans="1:15" ht="30" customHeight="1">
      <c r="A13" s="484"/>
      <c r="B13" s="483"/>
      <c r="C13" s="483"/>
      <c r="D13" s="513"/>
      <c r="E13" s="170" t="s">
        <v>8</v>
      </c>
      <c r="F13" s="171">
        <f>J13+M13</f>
        <v>-602160</v>
      </c>
      <c r="G13" s="172"/>
      <c r="H13" s="173"/>
      <c r="I13" s="174"/>
      <c r="J13" s="175">
        <f>J12-J11</f>
        <v>0</v>
      </c>
      <c r="K13" s="176">
        <f>K12-K11</f>
        <v>-10107</v>
      </c>
      <c r="L13" s="177">
        <f>L12-L11</f>
        <v>10107</v>
      </c>
      <c r="M13" s="178">
        <f>M12-M11</f>
        <v>-602160</v>
      </c>
      <c r="N13" s="178"/>
      <c r="O13" s="179"/>
    </row>
    <row r="14" spans="1:15" ht="30" customHeight="1">
      <c r="A14" s="484" t="s">
        <v>68</v>
      </c>
      <c r="B14" s="483" t="s">
        <v>69</v>
      </c>
      <c r="C14" s="483" t="s">
        <v>72</v>
      </c>
      <c r="D14" s="513" t="s">
        <v>73</v>
      </c>
      <c r="E14" s="134" t="s">
        <v>6</v>
      </c>
      <c r="F14" s="180">
        <f aca="true" t="shared" si="5" ref="F14:F19">M14+N14</f>
        <v>3284470</v>
      </c>
      <c r="G14" s="181"/>
      <c r="H14" s="182"/>
      <c r="I14" s="183"/>
      <c r="J14" s="181"/>
      <c r="K14" s="182"/>
      <c r="L14" s="184"/>
      <c r="M14" s="165">
        <v>1625470</v>
      </c>
      <c r="N14" s="165">
        <v>1659000</v>
      </c>
      <c r="O14" s="185"/>
    </row>
    <row r="15" spans="1:15" ht="30" customHeight="1">
      <c r="A15" s="484"/>
      <c r="B15" s="483"/>
      <c r="C15" s="483"/>
      <c r="D15" s="513"/>
      <c r="E15" s="140" t="s">
        <v>7</v>
      </c>
      <c r="F15" s="186">
        <f t="shared" si="5"/>
        <v>3284470</v>
      </c>
      <c r="G15" s="187"/>
      <c r="H15" s="188"/>
      <c r="I15" s="189"/>
      <c r="J15" s="187"/>
      <c r="K15" s="188"/>
      <c r="L15" s="190"/>
      <c r="M15" s="191">
        <v>1625470</v>
      </c>
      <c r="N15" s="191">
        <v>1659000</v>
      </c>
      <c r="O15" s="169"/>
    </row>
    <row r="16" spans="1:15" ht="30" customHeight="1" thickBot="1">
      <c r="A16" s="485"/>
      <c r="B16" s="486"/>
      <c r="C16" s="486"/>
      <c r="D16" s="514"/>
      <c r="E16" s="192" t="s">
        <v>8</v>
      </c>
      <c r="F16" s="193">
        <f t="shared" si="5"/>
        <v>0</v>
      </c>
      <c r="G16" s="194"/>
      <c r="H16" s="195"/>
      <c r="I16" s="196"/>
      <c r="J16" s="194"/>
      <c r="K16" s="195"/>
      <c r="L16" s="197"/>
      <c r="M16" s="198">
        <v>0</v>
      </c>
      <c r="N16" s="198">
        <v>0</v>
      </c>
      <c r="O16" s="199"/>
    </row>
    <row r="17" spans="1:15" ht="30" customHeight="1">
      <c r="A17" s="516" t="s">
        <v>68</v>
      </c>
      <c r="B17" s="512" t="s">
        <v>69</v>
      </c>
      <c r="C17" s="512" t="s">
        <v>74</v>
      </c>
      <c r="D17" s="515" t="s">
        <v>75</v>
      </c>
      <c r="E17" s="200" t="s">
        <v>6</v>
      </c>
      <c r="F17" s="201">
        <f t="shared" si="5"/>
        <v>4755745</v>
      </c>
      <c r="G17" s="202"/>
      <c r="H17" s="203"/>
      <c r="I17" s="204"/>
      <c r="J17" s="202"/>
      <c r="K17" s="203"/>
      <c r="L17" s="205"/>
      <c r="M17" s="206">
        <v>2038745</v>
      </c>
      <c r="N17" s="206">
        <v>2717000</v>
      </c>
      <c r="O17" s="207"/>
    </row>
    <row r="18" spans="1:15" ht="30" customHeight="1">
      <c r="A18" s="484"/>
      <c r="B18" s="483"/>
      <c r="C18" s="483"/>
      <c r="D18" s="513"/>
      <c r="E18" s="140" t="s">
        <v>7</v>
      </c>
      <c r="F18" s="186">
        <f t="shared" si="5"/>
        <v>4755745</v>
      </c>
      <c r="G18" s="187"/>
      <c r="H18" s="188"/>
      <c r="I18" s="190"/>
      <c r="J18" s="208"/>
      <c r="K18" s="188"/>
      <c r="L18" s="189"/>
      <c r="M18" s="191">
        <v>2038745</v>
      </c>
      <c r="N18" s="191">
        <v>2717000</v>
      </c>
      <c r="O18" s="169"/>
    </row>
    <row r="19" spans="1:15" ht="30" customHeight="1">
      <c r="A19" s="484"/>
      <c r="B19" s="483"/>
      <c r="C19" s="483"/>
      <c r="D19" s="513"/>
      <c r="E19" s="146" t="s">
        <v>8</v>
      </c>
      <c r="F19" s="209">
        <f t="shared" si="5"/>
        <v>0</v>
      </c>
      <c r="G19" s="175"/>
      <c r="H19" s="176"/>
      <c r="I19" s="177"/>
      <c r="J19" s="210"/>
      <c r="K19" s="176"/>
      <c r="L19" s="211"/>
      <c r="M19" s="171">
        <v>0</v>
      </c>
      <c r="N19" s="171">
        <v>0</v>
      </c>
      <c r="O19" s="212"/>
    </row>
  </sheetData>
  <mergeCells count="28">
    <mergeCell ref="A1:O1"/>
    <mergeCell ref="A3:A4"/>
    <mergeCell ref="B3:B4"/>
    <mergeCell ref="C3:C4"/>
    <mergeCell ref="D3:D4"/>
    <mergeCell ref="F3:F4"/>
    <mergeCell ref="G3:I3"/>
    <mergeCell ref="J3:L3"/>
    <mergeCell ref="N3:N4"/>
    <mergeCell ref="O3:O4"/>
    <mergeCell ref="A8:C10"/>
    <mergeCell ref="C17:C19"/>
    <mergeCell ref="B17:B19"/>
    <mergeCell ref="D14:D16"/>
    <mergeCell ref="D17:D19"/>
    <mergeCell ref="D8:D10"/>
    <mergeCell ref="A17:A19"/>
    <mergeCell ref="A11:A13"/>
    <mergeCell ref="B11:B13"/>
    <mergeCell ref="D11:D13"/>
    <mergeCell ref="A5:C7"/>
    <mergeCell ref="E3:E4"/>
    <mergeCell ref="D5:D7"/>
    <mergeCell ref="M3:M4"/>
    <mergeCell ref="C11:C13"/>
    <mergeCell ref="A14:A16"/>
    <mergeCell ref="B14:B16"/>
    <mergeCell ref="C14:C16"/>
  </mergeCells>
  <printOptions/>
  <pageMargins left="0.39" right="0.32" top="0.62" bottom="0.51" header="0.26" footer="0.2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selection activeCell="D17" sqref="D17:D19"/>
    </sheetView>
  </sheetViews>
  <sheetFormatPr defaultColWidth="8.88671875" defaultRowHeight="13.5"/>
  <cols>
    <col min="1" max="1" width="13.5546875" style="4" customWidth="1"/>
    <col min="2" max="2" width="11.5546875" style="4" customWidth="1"/>
    <col min="3" max="3" width="12.77734375" style="4" customWidth="1"/>
    <col min="4" max="4" width="26.6640625" style="4" customWidth="1"/>
    <col min="5" max="5" width="6.4453125" style="4" customWidth="1"/>
    <col min="6" max="8" width="8.3359375" style="4" customWidth="1"/>
    <col min="9" max="9" width="7.21484375" style="4" customWidth="1"/>
    <col min="10" max="11" width="8.3359375" style="4" customWidth="1"/>
    <col min="12" max="12" width="7.21484375" style="4" customWidth="1"/>
    <col min="13" max="15" width="8.3359375" style="4" customWidth="1"/>
    <col min="16" max="16384" width="8.88671875" style="4" customWidth="1"/>
  </cols>
  <sheetData>
    <row r="1" spans="1:15" ht="52.5" customHeight="1">
      <c r="A1" s="392" t="s">
        <v>114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21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115</v>
      </c>
    </row>
    <row r="3" spans="1:15" ht="27" customHeight="1">
      <c r="A3" s="424" t="s">
        <v>116</v>
      </c>
      <c r="B3" s="426" t="s">
        <v>117</v>
      </c>
      <c r="C3" s="426" t="s">
        <v>118</v>
      </c>
      <c r="D3" s="426" t="s">
        <v>119</v>
      </c>
      <c r="E3" s="426" t="s">
        <v>120</v>
      </c>
      <c r="F3" s="426" t="s">
        <v>121</v>
      </c>
      <c r="G3" s="558" t="s">
        <v>122</v>
      </c>
      <c r="H3" s="558"/>
      <c r="I3" s="558"/>
      <c r="J3" s="558" t="s">
        <v>123</v>
      </c>
      <c r="K3" s="558"/>
      <c r="L3" s="558"/>
      <c r="M3" s="428" t="s">
        <v>124</v>
      </c>
      <c r="N3" s="428" t="s">
        <v>125</v>
      </c>
      <c r="O3" s="429" t="s">
        <v>126</v>
      </c>
    </row>
    <row r="4" spans="1:15" ht="27" customHeight="1" thickBot="1">
      <c r="A4" s="425"/>
      <c r="B4" s="427"/>
      <c r="C4" s="427"/>
      <c r="D4" s="427"/>
      <c r="E4" s="427"/>
      <c r="F4" s="427"/>
      <c r="G4" s="292" t="s">
        <v>127</v>
      </c>
      <c r="H4" s="292" t="s">
        <v>128</v>
      </c>
      <c r="I4" s="292" t="s">
        <v>129</v>
      </c>
      <c r="J4" s="292" t="s">
        <v>127</v>
      </c>
      <c r="K4" s="292" t="s">
        <v>128</v>
      </c>
      <c r="L4" s="292" t="s">
        <v>129</v>
      </c>
      <c r="M4" s="427"/>
      <c r="N4" s="427"/>
      <c r="O4" s="430"/>
    </row>
    <row r="5" spans="1:15" ht="31.5" customHeight="1">
      <c r="A5" s="542" t="s">
        <v>130</v>
      </c>
      <c r="B5" s="543"/>
      <c r="C5" s="543"/>
      <c r="D5" s="544"/>
      <c r="E5" s="293" t="s">
        <v>131</v>
      </c>
      <c r="F5" s="294">
        <f>SUM(F8)</f>
        <v>1200000</v>
      </c>
      <c r="G5" s="294">
        <f aca="true" t="shared" si="0" ref="G5:O5">SUM(G8)</f>
        <v>0</v>
      </c>
      <c r="H5" s="294">
        <f t="shared" si="0"/>
        <v>0</v>
      </c>
      <c r="I5" s="294">
        <f t="shared" si="0"/>
        <v>0</v>
      </c>
      <c r="J5" s="294">
        <f t="shared" si="0"/>
        <v>0</v>
      </c>
      <c r="K5" s="294">
        <f t="shared" si="0"/>
        <v>0</v>
      </c>
      <c r="L5" s="294">
        <f t="shared" si="0"/>
        <v>0</v>
      </c>
      <c r="M5" s="294">
        <f t="shared" si="0"/>
        <v>400000</v>
      </c>
      <c r="N5" s="294">
        <f t="shared" si="0"/>
        <v>400000</v>
      </c>
      <c r="O5" s="295">
        <f t="shared" si="0"/>
        <v>400000</v>
      </c>
    </row>
    <row r="6" spans="1:15" ht="31.5" customHeight="1">
      <c r="A6" s="545"/>
      <c r="B6" s="546"/>
      <c r="C6" s="546"/>
      <c r="D6" s="547"/>
      <c r="E6" s="12" t="s">
        <v>132</v>
      </c>
      <c r="F6" s="13">
        <f aca="true" t="shared" si="1" ref="F6:O7">SUM(F9)</f>
        <v>1200000</v>
      </c>
      <c r="G6" s="13">
        <f>SUM(G9)</f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13">
        <f t="shared" si="1"/>
        <v>400000</v>
      </c>
      <c r="N6" s="13">
        <f t="shared" si="1"/>
        <v>400000</v>
      </c>
      <c r="O6" s="14">
        <f t="shared" si="1"/>
        <v>400000</v>
      </c>
    </row>
    <row r="7" spans="1:15" ht="31.5" customHeight="1">
      <c r="A7" s="548"/>
      <c r="B7" s="549"/>
      <c r="C7" s="549"/>
      <c r="D7" s="550"/>
      <c r="E7" s="15" t="s">
        <v>133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7">
        <f t="shared" si="1"/>
        <v>0</v>
      </c>
    </row>
    <row r="8" spans="1:15" ht="31.5" customHeight="1">
      <c r="A8" s="551" t="s">
        <v>134</v>
      </c>
      <c r="B8" s="552"/>
      <c r="C8" s="552"/>
      <c r="D8" s="553"/>
      <c r="E8" s="8" t="s">
        <v>131</v>
      </c>
      <c r="F8" s="9">
        <f>SUM(F11,F14,F17,F20,F23,F26,F29,F32,F35,F38,F41,F47,F50,F53,F56,F59,F62,F65,F68,F71,F74,F77,F80)</f>
        <v>1200000</v>
      </c>
      <c r="G8" s="9">
        <f aca="true" t="shared" si="2" ref="G8:O8">SUM(G11,G14,G17,G20,G23,G26,G29,G32,G35,G38,G41,G44,G47,G50,G53,G56,G59,G62,G68,G71,G74,G77,G80)</f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400000</v>
      </c>
      <c r="N8" s="9">
        <f t="shared" si="2"/>
        <v>400000</v>
      </c>
      <c r="O8" s="10">
        <f t="shared" si="2"/>
        <v>400000</v>
      </c>
    </row>
    <row r="9" spans="1:15" ht="31.5" customHeight="1">
      <c r="A9" s="545"/>
      <c r="B9" s="546"/>
      <c r="C9" s="546"/>
      <c r="D9" s="547"/>
      <c r="E9" s="12" t="s">
        <v>132</v>
      </c>
      <c r="F9" s="13">
        <f>SUM(F12,F15,F18,F21,F24,F27,F30,F33,F36,F39,F42,F48,F51,F54,F57,F60,F63,F66,F69,F72,F75,F78,F81)</f>
        <v>1200000</v>
      </c>
      <c r="G9" s="13">
        <f aca="true" t="shared" si="3" ref="G9:O9">SUM(G12,G15,G18,G21,G24,G27,G30,G33,G36,G39,G42,G45,G48,G51,G54,G57,G60,G63,G69,G72,G75,G78,G81)</f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400000</v>
      </c>
      <c r="N9" s="13">
        <f t="shared" si="3"/>
        <v>400000</v>
      </c>
      <c r="O9" s="14">
        <f t="shared" si="3"/>
        <v>400000</v>
      </c>
    </row>
    <row r="10" spans="1:15" ht="31.5" customHeight="1">
      <c r="A10" s="554"/>
      <c r="B10" s="555"/>
      <c r="C10" s="555"/>
      <c r="D10" s="556"/>
      <c r="E10" s="15" t="s">
        <v>133</v>
      </c>
      <c r="F10" s="16">
        <f>F9-F8</f>
        <v>0</v>
      </c>
      <c r="G10" s="16">
        <f>G9-G8</f>
        <v>0</v>
      </c>
      <c r="H10" s="16">
        <f>H9-H8</f>
        <v>0</v>
      </c>
      <c r="I10" s="16">
        <f aca="true" t="shared" si="4" ref="I10:O10">I9-I8</f>
        <v>0</v>
      </c>
      <c r="J10" s="16">
        <f t="shared" si="4"/>
        <v>0</v>
      </c>
      <c r="K10" s="16">
        <f t="shared" si="4"/>
        <v>0</v>
      </c>
      <c r="L10" s="16">
        <f t="shared" si="4"/>
        <v>0</v>
      </c>
      <c r="M10" s="16">
        <f t="shared" si="4"/>
        <v>0</v>
      </c>
      <c r="N10" s="16">
        <f t="shared" si="4"/>
        <v>0</v>
      </c>
      <c r="O10" s="17">
        <f t="shared" si="4"/>
        <v>0</v>
      </c>
    </row>
    <row r="11" spans="1:15" s="11" customFormat="1" ht="31.5" customHeight="1">
      <c r="A11" s="431" t="s">
        <v>135</v>
      </c>
      <c r="B11" s="436" t="s">
        <v>136</v>
      </c>
      <c r="C11" s="436" t="s">
        <v>137</v>
      </c>
      <c r="D11" s="438" t="s">
        <v>138</v>
      </c>
      <c r="E11" s="296" t="s">
        <v>131</v>
      </c>
      <c r="F11" s="9">
        <f>SUM(G11,J11,M11,N11,O11)</f>
        <v>780000</v>
      </c>
      <c r="G11" s="9"/>
      <c r="H11" s="9"/>
      <c r="I11" s="9"/>
      <c r="J11" s="9"/>
      <c r="K11" s="9"/>
      <c r="L11" s="9"/>
      <c r="M11" s="9">
        <v>260000</v>
      </c>
      <c r="N11" s="9">
        <v>260000</v>
      </c>
      <c r="O11" s="10">
        <v>260000</v>
      </c>
    </row>
    <row r="12" spans="1:15" s="11" customFormat="1" ht="31.5" customHeight="1">
      <c r="A12" s="432"/>
      <c r="B12" s="437"/>
      <c r="C12" s="437"/>
      <c r="D12" s="439"/>
      <c r="E12" s="12" t="s">
        <v>132</v>
      </c>
      <c r="F12" s="13">
        <f>SUM(G12,J12,M12,N12,O12)</f>
        <v>780000</v>
      </c>
      <c r="G12" s="13"/>
      <c r="H12" s="13"/>
      <c r="I12" s="13"/>
      <c r="J12" s="13"/>
      <c r="K12" s="13"/>
      <c r="L12" s="13"/>
      <c r="M12" s="13">
        <v>260000</v>
      </c>
      <c r="N12" s="13">
        <v>260000</v>
      </c>
      <c r="O12" s="14">
        <v>260000</v>
      </c>
    </row>
    <row r="13" spans="1:15" s="11" customFormat="1" ht="31.5" customHeight="1">
      <c r="A13" s="432"/>
      <c r="B13" s="437"/>
      <c r="C13" s="437"/>
      <c r="D13" s="439"/>
      <c r="E13" s="18" t="s">
        <v>133</v>
      </c>
      <c r="F13" s="19">
        <f>F12-F11</f>
        <v>0</v>
      </c>
      <c r="G13" s="19"/>
      <c r="H13" s="19"/>
      <c r="I13" s="19"/>
      <c r="J13" s="19"/>
      <c r="K13" s="19"/>
      <c r="L13" s="19"/>
      <c r="M13" s="19">
        <f>M12-M11</f>
        <v>0</v>
      </c>
      <c r="N13" s="19">
        <f>N12-N11</f>
        <v>0</v>
      </c>
      <c r="O13" s="20">
        <f>O12-O11</f>
        <v>0</v>
      </c>
    </row>
    <row r="14" spans="1:15" s="11" customFormat="1" ht="31.5" customHeight="1">
      <c r="A14" s="431" t="s">
        <v>135</v>
      </c>
      <c r="B14" s="436" t="s">
        <v>136</v>
      </c>
      <c r="C14" s="436" t="s">
        <v>139</v>
      </c>
      <c r="D14" s="438" t="s">
        <v>140</v>
      </c>
      <c r="E14" s="8" t="s">
        <v>131</v>
      </c>
      <c r="F14" s="9">
        <f>SUM(G14,J14,M14,N14,O14)</f>
        <v>420000</v>
      </c>
      <c r="G14" s="9"/>
      <c r="H14" s="9"/>
      <c r="I14" s="9"/>
      <c r="J14" s="9"/>
      <c r="K14" s="9"/>
      <c r="L14" s="9"/>
      <c r="M14" s="9">
        <v>140000</v>
      </c>
      <c r="N14" s="9">
        <v>140000</v>
      </c>
      <c r="O14" s="10">
        <v>140000</v>
      </c>
    </row>
    <row r="15" spans="1:15" s="11" customFormat="1" ht="31.5" customHeight="1">
      <c r="A15" s="432"/>
      <c r="B15" s="437"/>
      <c r="C15" s="437"/>
      <c r="D15" s="439"/>
      <c r="E15" s="12" t="s">
        <v>132</v>
      </c>
      <c r="F15" s="13">
        <f>SUM(G15,J15,M15,N15,O15)</f>
        <v>420000</v>
      </c>
      <c r="G15" s="13"/>
      <c r="H15" s="13"/>
      <c r="I15" s="13"/>
      <c r="J15" s="13"/>
      <c r="K15" s="13"/>
      <c r="L15" s="13"/>
      <c r="M15" s="13">
        <v>140000</v>
      </c>
      <c r="N15" s="13">
        <v>140000</v>
      </c>
      <c r="O15" s="14">
        <v>140000</v>
      </c>
    </row>
    <row r="16" spans="1:15" s="11" customFormat="1" ht="31.5" customHeight="1">
      <c r="A16" s="432"/>
      <c r="B16" s="437"/>
      <c r="C16" s="437"/>
      <c r="D16" s="439"/>
      <c r="E16" s="18" t="s">
        <v>133</v>
      </c>
      <c r="F16" s="19">
        <f>F15-F14</f>
        <v>0</v>
      </c>
      <c r="G16" s="19"/>
      <c r="H16" s="19"/>
      <c r="I16" s="19"/>
      <c r="J16" s="19"/>
      <c r="K16" s="19"/>
      <c r="L16" s="19"/>
      <c r="M16" s="19">
        <f>M15-M14</f>
        <v>0</v>
      </c>
      <c r="N16" s="19">
        <f>N15-N14</f>
        <v>0</v>
      </c>
      <c r="O16" s="20">
        <f>O15-O14</f>
        <v>0</v>
      </c>
    </row>
    <row r="17" spans="1:15" s="11" customFormat="1" ht="31.5" customHeight="1">
      <c r="A17" s="525"/>
      <c r="B17" s="527"/>
      <c r="C17" s="527"/>
      <c r="D17" s="529"/>
      <c r="E17" s="259"/>
      <c r="F17" s="165"/>
      <c r="G17" s="165"/>
      <c r="H17" s="165"/>
      <c r="I17" s="165"/>
      <c r="J17" s="165"/>
      <c r="K17" s="165"/>
      <c r="L17" s="165"/>
      <c r="M17" s="165"/>
      <c r="N17" s="165"/>
      <c r="O17" s="260"/>
    </row>
    <row r="18" spans="1:15" s="11" customFormat="1" ht="31.5" customHeight="1">
      <c r="A18" s="535"/>
      <c r="B18" s="536"/>
      <c r="C18" s="536"/>
      <c r="D18" s="533"/>
      <c r="E18" s="254"/>
      <c r="F18" s="191"/>
      <c r="G18" s="191"/>
      <c r="H18" s="191"/>
      <c r="I18" s="191"/>
      <c r="J18" s="191"/>
      <c r="K18" s="191"/>
      <c r="L18" s="191"/>
      <c r="M18" s="191"/>
      <c r="N18" s="191"/>
      <c r="O18" s="255"/>
    </row>
    <row r="19" spans="1:15" s="11" customFormat="1" ht="31.5" customHeight="1">
      <c r="A19" s="535"/>
      <c r="B19" s="536"/>
      <c r="C19" s="536"/>
      <c r="D19" s="533"/>
      <c r="E19" s="256"/>
      <c r="F19" s="257"/>
      <c r="G19" s="257"/>
      <c r="H19" s="257"/>
      <c r="I19" s="257"/>
      <c r="J19" s="257"/>
      <c r="K19" s="257"/>
      <c r="L19" s="257"/>
      <c r="M19" s="257"/>
      <c r="N19" s="257"/>
      <c r="O19" s="258"/>
    </row>
    <row r="20" spans="1:15" s="24" customFormat="1" ht="34.5" customHeight="1">
      <c r="A20" s="539"/>
      <c r="B20" s="527"/>
      <c r="C20" s="527"/>
      <c r="D20" s="529"/>
      <c r="E20" s="265"/>
      <c r="F20" s="165"/>
      <c r="G20" s="165"/>
      <c r="H20" s="165"/>
      <c r="I20" s="165"/>
      <c r="J20" s="165"/>
      <c r="K20" s="165"/>
      <c r="L20" s="165"/>
      <c r="M20" s="165"/>
      <c r="N20" s="165"/>
      <c r="O20" s="266"/>
    </row>
    <row r="21" spans="1:15" s="24" customFormat="1" ht="34.5" customHeight="1">
      <c r="A21" s="540"/>
      <c r="B21" s="532"/>
      <c r="C21" s="532"/>
      <c r="D21" s="533"/>
      <c r="E21" s="267"/>
      <c r="F21" s="191"/>
      <c r="G21" s="191"/>
      <c r="H21" s="191"/>
      <c r="I21" s="191"/>
      <c r="J21" s="191"/>
      <c r="K21" s="191"/>
      <c r="L21" s="191"/>
      <c r="M21" s="191"/>
      <c r="N21" s="191"/>
      <c r="O21" s="268"/>
    </row>
    <row r="22" spans="1:15" s="24" customFormat="1" ht="34.5" customHeight="1">
      <c r="A22" s="541"/>
      <c r="B22" s="532"/>
      <c r="C22" s="532"/>
      <c r="D22" s="533"/>
      <c r="E22" s="269"/>
      <c r="F22" s="257"/>
      <c r="G22" s="257"/>
      <c r="H22" s="257"/>
      <c r="I22" s="257"/>
      <c r="J22" s="257"/>
      <c r="K22" s="257"/>
      <c r="L22" s="257"/>
      <c r="M22" s="257"/>
      <c r="N22" s="257"/>
      <c r="O22" s="258"/>
    </row>
    <row r="23" spans="1:15" s="11" customFormat="1" ht="34.5" customHeight="1">
      <c r="A23" s="525"/>
      <c r="B23" s="527"/>
      <c r="C23" s="527"/>
      <c r="D23" s="529"/>
      <c r="E23" s="259"/>
      <c r="F23" s="165"/>
      <c r="G23" s="165"/>
      <c r="H23" s="165"/>
      <c r="I23" s="165"/>
      <c r="J23" s="165"/>
      <c r="K23" s="165"/>
      <c r="L23" s="165"/>
      <c r="M23" s="165"/>
      <c r="N23" s="165"/>
      <c r="O23" s="260"/>
    </row>
    <row r="24" spans="1:15" s="11" customFormat="1" ht="34.5" customHeight="1">
      <c r="A24" s="535"/>
      <c r="B24" s="536"/>
      <c r="C24" s="536"/>
      <c r="D24" s="533"/>
      <c r="E24" s="254"/>
      <c r="F24" s="191"/>
      <c r="G24" s="191"/>
      <c r="H24" s="191"/>
      <c r="I24" s="191"/>
      <c r="J24" s="191"/>
      <c r="K24" s="191"/>
      <c r="L24" s="191"/>
      <c r="M24" s="191"/>
      <c r="N24" s="191"/>
      <c r="O24" s="255"/>
    </row>
    <row r="25" spans="1:15" s="11" customFormat="1" ht="34.5" customHeight="1">
      <c r="A25" s="535"/>
      <c r="B25" s="536"/>
      <c r="C25" s="536"/>
      <c r="D25" s="533"/>
      <c r="E25" s="256"/>
      <c r="F25" s="257"/>
      <c r="G25" s="257"/>
      <c r="H25" s="257"/>
      <c r="I25" s="257"/>
      <c r="J25" s="257"/>
      <c r="K25" s="257"/>
      <c r="L25" s="257"/>
      <c r="M25" s="257"/>
      <c r="N25" s="257"/>
      <c r="O25" s="258"/>
    </row>
    <row r="26" spans="1:15" s="11" customFormat="1" ht="34.5" customHeight="1">
      <c r="A26" s="525"/>
      <c r="B26" s="527"/>
      <c r="C26" s="527"/>
      <c r="D26" s="529"/>
      <c r="E26" s="259"/>
      <c r="F26" s="165"/>
      <c r="G26" s="165"/>
      <c r="H26" s="165"/>
      <c r="I26" s="165"/>
      <c r="J26" s="165"/>
      <c r="K26" s="165"/>
      <c r="L26" s="165"/>
      <c r="M26" s="165"/>
      <c r="N26" s="165"/>
      <c r="O26" s="260"/>
    </row>
    <row r="27" spans="1:15" s="11" customFormat="1" ht="34.5" customHeight="1">
      <c r="A27" s="535"/>
      <c r="B27" s="536"/>
      <c r="C27" s="532"/>
      <c r="D27" s="533"/>
      <c r="E27" s="254"/>
      <c r="F27" s="191"/>
      <c r="G27" s="191"/>
      <c r="H27" s="191"/>
      <c r="I27" s="191"/>
      <c r="J27" s="191"/>
      <c r="K27" s="191"/>
      <c r="L27" s="191"/>
      <c r="M27" s="191"/>
      <c r="N27" s="191"/>
      <c r="O27" s="255"/>
    </row>
    <row r="28" spans="1:15" s="11" customFormat="1" ht="34.5" customHeight="1">
      <c r="A28" s="535"/>
      <c r="B28" s="536"/>
      <c r="C28" s="532"/>
      <c r="D28" s="533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8"/>
    </row>
    <row r="29" spans="1:15" s="11" customFormat="1" ht="35.25" customHeight="1">
      <c r="A29" s="525"/>
      <c r="B29" s="527"/>
      <c r="C29" s="527"/>
      <c r="D29" s="529"/>
      <c r="E29" s="259"/>
      <c r="F29" s="165"/>
      <c r="G29" s="165"/>
      <c r="H29" s="165"/>
      <c r="I29" s="165"/>
      <c r="J29" s="165"/>
      <c r="K29" s="165"/>
      <c r="L29" s="165"/>
      <c r="M29" s="165"/>
      <c r="N29" s="165"/>
      <c r="O29" s="260"/>
    </row>
    <row r="30" spans="1:15" s="11" customFormat="1" ht="35.25" customHeight="1">
      <c r="A30" s="535"/>
      <c r="B30" s="536"/>
      <c r="C30" s="536"/>
      <c r="D30" s="533"/>
      <c r="E30" s="254"/>
      <c r="F30" s="191"/>
      <c r="G30" s="191"/>
      <c r="H30" s="191"/>
      <c r="I30" s="191"/>
      <c r="J30" s="191"/>
      <c r="K30" s="191"/>
      <c r="L30" s="191"/>
      <c r="M30" s="191"/>
      <c r="N30" s="191"/>
      <c r="O30" s="255"/>
    </row>
    <row r="31" spans="1:15" s="11" customFormat="1" ht="35.25" customHeight="1">
      <c r="A31" s="535"/>
      <c r="B31" s="536"/>
      <c r="C31" s="536"/>
      <c r="D31" s="533"/>
      <c r="E31" s="256"/>
      <c r="F31" s="257"/>
      <c r="G31" s="257"/>
      <c r="H31" s="257"/>
      <c r="I31" s="257"/>
      <c r="J31" s="257"/>
      <c r="K31" s="257"/>
      <c r="L31" s="257"/>
      <c r="M31" s="257"/>
      <c r="N31" s="257"/>
      <c r="O31" s="258"/>
    </row>
    <row r="32" spans="1:15" s="11" customFormat="1" ht="35.25" customHeight="1">
      <c r="A32" s="525"/>
      <c r="B32" s="527"/>
      <c r="C32" s="527"/>
      <c r="D32" s="529"/>
      <c r="E32" s="259"/>
      <c r="F32" s="165"/>
      <c r="G32" s="165"/>
      <c r="H32" s="165"/>
      <c r="I32" s="165"/>
      <c r="J32" s="165"/>
      <c r="K32" s="165"/>
      <c r="L32" s="165"/>
      <c r="M32" s="165"/>
      <c r="N32" s="165"/>
      <c r="O32" s="260"/>
    </row>
    <row r="33" spans="1:15" s="11" customFormat="1" ht="35.25" customHeight="1">
      <c r="A33" s="535"/>
      <c r="B33" s="536"/>
      <c r="C33" s="536"/>
      <c r="D33" s="533"/>
      <c r="E33" s="254"/>
      <c r="F33" s="191"/>
      <c r="G33" s="191"/>
      <c r="H33" s="191"/>
      <c r="I33" s="191"/>
      <c r="J33" s="191"/>
      <c r="K33" s="191"/>
      <c r="L33" s="191"/>
      <c r="M33" s="191"/>
      <c r="N33" s="191"/>
      <c r="O33" s="255"/>
    </row>
    <row r="34" spans="1:15" s="11" customFormat="1" ht="35.25" customHeight="1">
      <c r="A34" s="535"/>
      <c r="B34" s="536"/>
      <c r="C34" s="536"/>
      <c r="D34" s="533"/>
      <c r="E34" s="256"/>
      <c r="F34" s="257"/>
      <c r="G34" s="257"/>
      <c r="H34" s="257"/>
      <c r="I34" s="257"/>
      <c r="J34" s="257"/>
      <c r="K34" s="257"/>
      <c r="L34" s="257"/>
      <c r="M34" s="257"/>
      <c r="N34" s="257"/>
      <c r="O34" s="258"/>
    </row>
    <row r="35" spans="1:16" s="273" customFormat="1" ht="35.25" customHeight="1">
      <c r="A35" s="559"/>
      <c r="B35" s="561"/>
      <c r="C35" s="561"/>
      <c r="D35" s="563"/>
      <c r="E35" s="270"/>
      <c r="F35" s="271"/>
      <c r="G35" s="271"/>
      <c r="H35" s="271"/>
      <c r="I35" s="271"/>
      <c r="J35" s="165"/>
      <c r="K35" s="165"/>
      <c r="L35" s="165"/>
      <c r="M35" s="165"/>
      <c r="N35" s="165"/>
      <c r="O35" s="260"/>
      <c r="P35" s="272"/>
    </row>
    <row r="36" spans="1:16" s="273" customFormat="1" ht="35.25" customHeight="1">
      <c r="A36" s="560"/>
      <c r="B36" s="562"/>
      <c r="C36" s="562"/>
      <c r="D36" s="564"/>
      <c r="E36" s="274"/>
      <c r="F36" s="275"/>
      <c r="G36" s="275"/>
      <c r="H36" s="275"/>
      <c r="I36" s="275"/>
      <c r="J36" s="191"/>
      <c r="K36" s="191"/>
      <c r="L36" s="191"/>
      <c r="M36" s="191"/>
      <c r="N36" s="191"/>
      <c r="O36" s="255"/>
      <c r="P36" s="272"/>
    </row>
    <row r="37" spans="1:16" s="273" customFormat="1" ht="35.25" customHeight="1">
      <c r="A37" s="560"/>
      <c r="B37" s="562"/>
      <c r="C37" s="562"/>
      <c r="D37" s="565"/>
      <c r="E37" s="276"/>
      <c r="F37" s="277"/>
      <c r="G37" s="277"/>
      <c r="H37" s="277"/>
      <c r="I37" s="277"/>
      <c r="J37" s="257"/>
      <c r="K37" s="257"/>
      <c r="L37" s="257"/>
      <c r="M37" s="257"/>
      <c r="N37" s="257"/>
      <c r="O37" s="258"/>
      <c r="P37" s="272"/>
    </row>
    <row r="38" spans="1:15" s="11" customFormat="1" ht="35.25" customHeight="1">
      <c r="A38" s="525"/>
      <c r="B38" s="527"/>
      <c r="C38" s="537"/>
      <c r="D38" s="529"/>
      <c r="E38" s="259"/>
      <c r="F38" s="165"/>
      <c r="G38" s="165"/>
      <c r="H38" s="165"/>
      <c r="I38" s="165"/>
      <c r="J38" s="165"/>
      <c r="K38" s="165"/>
      <c r="L38" s="165"/>
      <c r="M38" s="165"/>
      <c r="N38" s="165"/>
      <c r="O38" s="260"/>
    </row>
    <row r="39" spans="1:15" s="11" customFormat="1" ht="35.25" customHeight="1">
      <c r="A39" s="535"/>
      <c r="B39" s="536"/>
      <c r="C39" s="538"/>
      <c r="D39" s="533"/>
      <c r="E39" s="254"/>
      <c r="F39" s="191"/>
      <c r="G39" s="191"/>
      <c r="H39" s="191"/>
      <c r="I39" s="191"/>
      <c r="J39" s="191"/>
      <c r="K39" s="191"/>
      <c r="L39" s="191"/>
      <c r="M39" s="191"/>
      <c r="N39" s="191"/>
      <c r="O39" s="255"/>
    </row>
    <row r="40" spans="1:15" s="11" customFormat="1" ht="35.25" customHeight="1">
      <c r="A40" s="535"/>
      <c r="B40" s="536"/>
      <c r="C40" s="538"/>
      <c r="D40" s="533"/>
      <c r="E40" s="256"/>
      <c r="F40" s="257"/>
      <c r="G40" s="257"/>
      <c r="H40" s="257"/>
      <c r="I40" s="257"/>
      <c r="J40" s="257"/>
      <c r="K40" s="257"/>
      <c r="L40" s="257"/>
      <c r="M40" s="257"/>
      <c r="N40" s="257"/>
      <c r="O40" s="258"/>
    </row>
    <row r="41" spans="1:15" s="11" customFormat="1" ht="35.25" customHeight="1">
      <c r="A41" s="525"/>
      <c r="B41" s="527"/>
      <c r="C41" s="534"/>
      <c r="D41" s="529"/>
      <c r="E41" s="259"/>
      <c r="F41" s="165"/>
      <c r="G41" s="165"/>
      <c r="H41" s="165"/>
      <c r="I41" s="165"/>
      <c r="J41" s="165"/>
      <c r="K41" s="165"/>
      <c r="L41" s="165"/>
      <c r="M41" s="165"/>
      <c r="N41" s="165"/>
      <c r="O41" s="260"/>
    </row>
    <row r="42" spans="1:15" s="11" customFormat="1" ht="35.25" customHeight="1">
      <c r="A42" s="531"/>
      <c r="B42" s="532"/>
      <c r="C42" s="532"/>
      <c r="D42" s="533"/>
      <c r="E42" s="254"/>
      <c r="F42" s="191"/>
      <c r="G42" s="191"/>
      <c r="H42" s="191"/>
      <c r="I42" s="191"/>
      <c r="J42" s="191"/>
      <c r="K42" s="191"/>
      <c r="L42" s="191"/>
      <c r="M42" s="191"/>
      <c r="N42" s="191"/>
      <c r="O42" s="255"/>
    </row>
    <row r="43" spans="1:15" s="11" customFormat="1" ht="35.25" customHeight="1">
      <c r="A43" s="531"/>
      <c r="B43" s="532"/>
      <c r="C43" s="532"/>
      <c r="D43" s="533"/>
      <c r="E43" s="256"/>
      <c r="F43" s="257"/>
      <c r="G43" s="257"/>
      <c r="H43" s="257"/>
      <c r="I43" s="257"/>
      <c r="J43" s="257"/>
      <c r="K43" s="257"/>
      <c r="L43" s="257"/>
      <c r="M43" s="257"/>
      <c r="N43" s="257"/>
      <c r="O43" s="258"/>
    </row>
    <row r="44" spans="1:15" s="11" customFormat="1" ht="35.25" customHeight="1">
      <c r="A44" s="566"/>
      <c r="B44" s="567"/>
      <c r="C44" s="567"/>
      <c r="D44" s="568"/>
      <c r="E44" s="261"/>
      <c r="F44" s="278"/>
      <c r="G44" s="278"/>
      <c r="H44" s="278"/>
      <c r="I44" s="278"/>
      <c r="J44" s="278"/>
      <c r="K44" s="278"/>
      <c r="L44" s="278"/>
      <c r="M44" s="278"/>
      <c r="N44" s="278"/>
      <c r="O44" s="279"/>
    </row>
    <row r="45" spans="1:15" s="11" customFormat="1" ht="35.25" customHeight="1">
      <c r="A45" s="535"/>
      <c r="B45" s="536"/>
      <c r="C45" s="536"/>
      <c r="D45" s="533"/>
      <c r="E45" s="254"/>
      <c r="F45" s="191"/>
      <c r="G45" s="191"/>
      <c r="H45" s="191"/>
      <c r="I45" s="191"/>
      <c r="J45" s="191"/>
      <c r="K45" s="191"/>
      <c r="L45" s="191"/>
      <c r="M45" s="191"/>
      <c r="N45" s="191"/>
      <c r="O45" s="255"/>
    </row>
    <row r="46" spans="1:15" s="11" customFormat="1" ht="35.25" customHeight="1">
      <c r="A46" s="535"/>
      <c r="B46" s="536"/>
      <c r="C46" s="536"/>
      <c r="D46" s="533"/>
      <c r="E46" s="256"/>
      <c r="F46" s="280"/>
      <c r="G46" s="280"/>
      <c r="H46" s="280"/>
      <c r="I46" s="280"/>
      <c r="J46" s="280"/>
      <c r="K46" s="280"/>
      <c r="L46" s="280"/>
      <c r="M46" s="280"/>
      <c r="N46" s="280"/>
      <c r="O46" s="281"/>
    </row>
    <row r="47" spans="1:15" s="11" customFormat="1" ht="35.25" customHeight="1">
      <c r="A47" s="525"/>
      <c r="B47" s="527"/>
      <c r="C47" s="527"/>
      <c r="D47" s="529"/>
      <c r="E47" s="259"/>
      <c r="F47" s="165"/>
      <c r="G47" s="165"/>
      <c r="H47" s="165"/>
      <c r="I47" s="165"/>
      <c r="J47" s="165"/>
      <c r="K47" s="165"/>
      <c r="L47" s="165"/>
      <c r="M47" s="165"/>
      <c r="N47" s="165"/>
      <c r="O47" s="260"/>
    </row>
    <row r="48" spans="1:15" s="11" customFormat="1" ht="35.25" customHeight="1">
      <c r="A48" s="535"/>
      <c r="B48" s="536"/>
      <c r="C48" s="536"/>
      <c r="D48" s="533"/>
      <c r="E48" s="254"/>
      <c r="F48" s="191"/>
      <c r="G48" s="191"/>
      <c r="H48" s="191"/>
      <c r="I48" s="191"/>
      <c r="J48" s="191"/>
      <c r="K48" s="191"/>
      <c r="L48" s="191"/>
      <c r="M48" s="191"/>
      <c r="N48" s="191"/>
      <c r="O48" s="255"/>
    </row>
    <row r="49" spans="1:15" s="11" customFormat="1" ht="35.25" customHeight="1">
      <c r="A49" s="535"/>
      <c r="B49" s="536"/>
      <c r="C49" s="536"/>
      <c r="D49" s="533"/>
      <c r="E49" s="256"/>
      <c r="F49" s="257"/>
      <c r="G49" s="257"/>
      <c r="H49" s="257"/>
      <c r="I49" s="257"/>
      <c r="J49" s="257"/>
      <c r="K49" s="257"/>
      <c r="L49" s="257"/>
      <c r="M49" s="257"/>
      <c r="N49" s="257"/>
      <c r="O49" s="258"/>
    </row>
    <row r="50" spans="1:15" s="11" customFormat="1" ht="35.25" customHeight="1">
      <c r="A50" s="525"/>
      <c r="B50" s="527"/>
      <c r="C50" s="527"/>
      <c r="D50" s="529"/>
      <c r="E50" s="259"/>
      <c r="F50" s="165"/>
      <c r="G50" s="165"/>
      <c r="H50" s="165"/>
      <c r="I50" s="165"/>
      <c r="J50" s="165"/>
      <c r="K50" s="165"/>
      <c r="L50" s="165"/>
      <c r="M50" s="165"/>
      <c r="N50" s="165"/>
      <c r="O50" s="260"/>
    </row>
    <row r="51" spans="1:15" s="11" customFormat="1" ht="35.25" customHeight="1">
      <c r="A51" s="535"/>
      <c r="B51" s="536"/>
      <c r="C51" s="536"/>
      <c r="D51" s="557"/>
      <c r="E51" s="254"/>
      <c r="F51" s="191"/>
      <c r="G51" s="191"/>
      <c r="H51" s="191"/>
      <c r="I51" s="191"/>
      <c r="J51" s="191"/>
      <c r="K51" s="191"/>
      <c r="L51" s="191"/>
      <c r="M51" s="191"/>
      <c r="N51" s="191"/>
      <c r="O51" s="255"/>
    </row>
    <row r="52" spans="1:15" s="11" customFormat="1" ht="36.75" customHeight="1">
      <c r="A52" s="535"/>
      <c r="B52" s="536"/>
      <c r="C52" s="536"/>
      <c r="D52" s="557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4"/>
    </row>
    <row r="53" spans="1:15" s="11" customFormat="1" ht="34.5" customHeight="1">
      <c r="A53" s="525"/>
      <c r="B53" s="527"/>
      <c r="C53" s="527"/>
      <c r="D53" s="529"/>
      <c r="E53" s="259"/>
      <c r="F53" s="165"/>
      <c r="G53" s="165"/>
      <c r="H53" s="165"/>
      <c r="I53" s="165"/>
      <c r="J53" s="165"/>
      <c r="K53" s="165"/>
      <c r="L53" s="165"/>
      <c r="M53" s="165"/>
      <c r="N53" s="165"/>
      <c r="O53" s="260"/>
    </row>
    <row r="54" spans="1:15" s="11" customFormat="1" ht="34.5" customHeight="1">
      <c r="A54" s="535"/>
      <c r="B54" s="536"/>
      <c r="C54" s="536"/>
      <c r="D54" s="533"/>
      <c r="E54" s="254"/>
      <c r="F54" s="191"/>
      <c r="G54" s="191"/>
      <c r="H54" s="191"/>
      <c r="I54" s="191"/>
      <c r="J54" s="191"/>
      <c r="K54" s="191"/>
      <c r="L54" s="191"/>
      <c r="M54" s="191"/>
      <c r="N54" s="191"/>
      <c r="O54" s="255"/>
    </row>
    <row r="55" spans="1:15" s="11" customFormat="1" ht="34.5" customHeight="1">
      <c r="A55" s="535"/>
      <c r="B55" s="536"/>
      <c r="C55" s="536"/>
      <c r="D55" s="533"/>
      <c r="E55" s="256"/>
      <c r="F55" s="257"/>
      <c r="G55" s="257"/>
      <c r="H55" s="257"/>
      <c r="I55" s="257"/>
      <c r="J55" s="257"/>
      <c r="K55" s="257"/>
      <c r="L55" s="257"/>
      <c r="M55" s="257"/>
      <c r="N55" s="257"/>
      <c r="O55" s="258"/>
    </row>
    <row r="56" spans="1:15" s="11" customFormat="1" ht="34.5" customHeight="1">
      <c r="A56" s="525"/>
      <c r="B56" s="527"/>
      <c r="C56" s="527"/>
      <c r="D56" s="529"/>
      <c r="E56" s="261"/>
      <c r="F56" s="278"/>
      <c r="G56" s="278"/>
      <c r="H56" s="278"/>
      <c r="I56" s="278"/>
      <c r="J56" s="278"/>
      <c r="K56" s="278"/>
      <c r="L56" s="278"/>
      <c r="M56" s="278"/>
      <c r="N56" s="278"/>
      <c r="O56" s="279"/>
    </row>
    <row r="57" spans="1:15" s="11" customFormat="1" ht="34.5" customHeight="1">
      <c r="A57" s="535"/>
      <c r="B57" s="536"/>
      <c r="C57" s="536"/>
      <c r="D57" s="533"/>
      <c r="E57" s="254"/>
      <c r="F57" s="191"/>
      <c r="G57" s="191"/>
      <c r="H57" s="191"/>
      <c r="I57" s="191"/>
      <c r="J57" s="191"/>
      <c r="K57" s="191"/>
      <c r="L57" s="191"/>
      <c r="M57" s="191"/>
      <c r="N57" s="191"/>
      <c r="O57" s="255"/>
    </row>
    <row r="58" spans="1:15" s="11" customFormat="1" ht="34.5" customHeight="1">
      <c r="A58" s="535"/>
      <c r="B58" s="536"/>
      <c r="C58" s="536"/>
      <c r="D58" s="533"/>
      <c r="E58" s="256"/>
      <c r="F58" s="257"/>
      <c r="G58" s="257"/>
      <c r="H58" s="257"/>
      <c r="I58" s="257"/>
      <c r="J58" s="257"/>
      <c r="K58" s="257"/>
      <c r="L58" s="257"/>
      <c r="M58" s="257"/>
      <c r="N58" s="257"/>
      <c r="O58" s="258"/>
    </row>
    <row r="59" spans="1:15" s="11" customFormat="1" ht="34.5" customHeight="1">
      <c r="A59" s="525"/>
      <c r="B59" s="527"/>
      <c r="C59" s="527"/>
      <c r="D59" s="529"/>
      <c r="E59" s="259"/>
      <c r="F59" s="165"/>
      <c r="G59" s="165"/>
      <c r="H59" s="165"/>
      <c r="I59" s="165"/>
      <c r="J59" s="165"/>
      <c r="K59" s="165"/>
      <c r="L59" s="165"/>
      <c r="M59" s="165"/>
      <c r="N59" s="165"/>
      <c r="O59" s="260"/>
    </row>
    <row r="60" spans="1:15" s="11" customFormat="1" ht="34.5" customHeight="1">
      <c r="A60" s="535"/>
      <c r="B60" s="536"/>
      <c r="C60" s="536"/>
      <c r="D60" s="533"/>
      <c r="E60" s="254"/>
      <c r="F60" s="191"/>
      <c r="G60" s="191"/>
      <c r="H60" s="191"/>
      <c r="I60" s="191"/>
      <c r="J60" s="191"/>
      <c r="K60" s="191"/>
      <c r="L60" s="191"/>
      <c r="M60" s="191"/>
      <c r="N60" s="191"/>
      <c r="O60" s="255"/>
    </row>
    <row r="61" spans="1:15" s="11" customFormat="1" ht="34.5" customHeight="1">
      <c r="A61" s="535"/>
      <c r="B61" s="536"/>
      <c r="C61" s="536"/>
      <c r="D61" s="533"/>
      <c r="E61" s="256"/>
      <c r="F61" s="257"/>
      <c r="G61" s="257"/>
      <c r="H61" s="257"/>
      <c r="I61" s="257"/>
      <c r="J61" s="257"/>
      <c r="K61" s="257"/>
      <c r="L61" s="257"/>
      <c r="M61" s="257"/>
      <c r="N61" s="257"/>
      <c r="O61" s="258"/>
    </row>
    <row r="62" spans="1:15" s="11" customFormat="1" ht="34.5" customHeight="1">
      <c r="A62" s="525"/>
      <c r="B62" s="527"/>
      <c r="C62" s="527"/>
      <c r="D62" s="529"/>
      <c r="E62" s="261"/>
      <c r="F62" s="278"/>
      <c r="G62" s="278"/>
      <c r="H62" s="278"/>
      <c r="I62" s="278"/>
      <c r="J62" s="278"/>
      <c r="K62" s="278"/>
      <c r="L62" s="278"/>
      <c r="M62" s="278"/>
      <c r="N62" s="278"/>
      <c r="O62" s="279"/>
    </row>
    <row r="63" spans="1:15" s="11" customFormat="1" ht="34.5" customHeight="1">
      <c r="A63" s="535"/>
      <c r="B63" s="536"/>
      <c r="C63" s="536"/>
      <c r="D63" s="533"/>
      <c r="E63" s="254"/>
      <c r="F63" s="191"/>
      <c r="G63" s="191"/>
      <c r="H63" s="191"/>
      <c r="I63" s="191"/>
      <c r="J63" s="191"/>
      <c r="K63" s="191"/>
      <c r="L63" s="191"/>
      <c r="M63" s="191"/>
      <c r="N63" s="191"/>
      <c r="O63" s="255"/>
    </row>
    <row r="64" spans="1:15" s="11" customFormat="1" ht="34.5" customHeight="1">
      <c r="A64" s="535"/>
      <c r="B64" s="536"/>
      <c r="C64" s="536"/>
      <c r="D64" s="533"/>
      <c r="E64" s="256"/>
      <c r="F64" s="257"/>
      <c r="G64" s="257"/>
      <c r="H64" s="257"/>
      <c r="I64" s="257"/>
      <c r="J64" s="257"/>
      <c r="K64" s="257"/>
      <c r="L64" s="257"/>
      <c r="M64" s="257"/>
      <c r="N64" s="257"/>
      <c r="O64" s="258"/>
    </row>
    <row r="65" spans="1:15" s="11" customFormat="1" ht="36" customHeight="1">
      <c r="A65" s="525"/>
      <c r="B65" s="527"/>
      <c r="C65" s="527"/>
      <c r="D65" s="529"/>
      <c r="E65" s="259"/>
      <c r="F65" s="165"/>
      <c r="G65" s="165"/>
      <c r="H65" s="165"/>
      <c r="I65" s="165"/>
      <c r="J65" s="165"/>
      <c r="K65" s="165"/>
      <c r="L65" s="165"/>
      <c r="M65" s="165"/>
      <c r="N65" s="165"/>
      <c r="O65" s="260"/>
    </row>
    <row r="66" spans="1:15" s="11" customFormat="1" ht="36" customHeight="1">
      <c r="A66" s="535"/>
      <c r="B66" s="536"/>
      <c r="C66" s="536"/>
      <c r="D66" s="533"/>
      <c r="E66" s="254"/>
      <c r="F66" s="191"/>
      <c r="G66" s="191"/>
      <c r="H66" s="191"/>
      <c r="I66" s="191"/>
      <c r="J66" s="191"/>
      <c r="K66" s="191"/>
      <c r="L66" s="191"/>
      <c r="M66" s="191"/>
      <c r="N66" s="191"/>
      <c r="O66" s="255"/>
    </row>
    <row r="67" spans="1:15" s="11" customFormat="1" ht="36" customHeight="1">
      <c r="A67" s="535"/>
      <c r="B67" s="536"/>
      <c r="C67" s="536"/>
      <c r="D67" s="533"/>
      <c r="E67" s="256"/>
      <c r="F67" s="257"/>
      <c r="G67" s="257"/>
      <c r="H67" s="257"/>
      <c r="I67" s="257"/>
      <c r="J67" s="257"/>
      <c r="K67" s="257"/>
      <c r="L67" s="257"/>
      <c r="M67" s="257"/>
      <c r="N67" s="257"/>
      <c r="O67" s="258"/>
    </row>
    <row r="68" spans="1:15" s="24" customFormat="1" ht="36" customHeight="1">
      <c r="A68" s="525"/>
      <c r="B68" s="527"/>
      <c r="C68" s="527"/>
      <c r="D68" s="529"/>
      <c r="E68" s="265"/>
      <c r="F68" s="165"/>
      <c r="G68" s="165"/>
      <c r="H68" s="165"/>
      <c r="I68" s="165"/>
      <c r="J68" s="165"/>
      <c r="K68" s="165"/>
      <c r="L68" s="165"/>
      <c r="M68" s="165"/>
      <c r="N68" s="282"/>
      <c r="O68" s="266"/>
    </row>
    <row r="69" spans="1:15" s="24" customFormat="1" ht="36" customHeight="1">
      <c r="A69" s="531"/>
      <c r="B69" s="532"/>
      <c r="C69" s="532"/>
      <c r="D69" s="533"/>
      <c r="E69" s="267"/>
      <c r="F69" s="191"/>
      <c r="G69" s="191"/>
      <c r="H69" s="191"/>
      <c r="I69" s="191"/>
      <c r="J69" s="191"/>
      <c r="K69" s="191"/>
      <c r="L69" s="191"/>
      <c r="M69" s="191"/>
      <c r="N69" s="283"/>
      <c r="O69" s="268"/>
    </row>
    <row r="70" spans="1:15" s="24" customFormat="1" ht="36" customHeight="1">
      <c r="A70" s="531"/>
      <c r="B70" s="532"/>
      <c r="C70" s="532"/>
      <c r="D70" s="533"/>
      <c r="E70" s="284"/>
      <c r="F70" s="263"/>
      <c r="G70" s="263"/>
      <c r="H70" s="263"/>
      <c r="I70" s="263"/>
      <c r="J70" s="263"/>
      <c r="K70" s="263"/>
      <c r="L70" s="263"/>
      <c r="M70" s="263"/>
      <c r="N70" s="263"/>
      <c r="O70" s="285"/>
    </row>
    <row r="71" spans="1:15" s="24" customFormat="1" ht="36" customHeight="1">
      <c r="A71" s="525"/>
      <c r="B71" s="527"/>
      <c r="C71" s="527"/>
      <c r="D71" s="529"/>
      <c r="E71" s="265"/>
      <c r="F71" s="165"/>
      <c r="G71" s="165"/>
      <c r="H71" s="165"/>
      <c r="I71" s="165"/>
      <c r="J71" s="165"/>
      <c r="K71" s="165"/>
      <c r="L71" s="165"/>
      <c r="M71" s="165"/>
      <c r="N71" s="282"/>
      <c r="O71" s="266"/>
    </row>
    <row r="72" spans="1:15" s="24" customFormat="1" ht="36" customHeight="1">
      <c r="A72" s="531"/>
      <c r="B72" s="532"/>
      <c r="C72" s="532"/>
      <c r="D72" s="533"/>
      <c r="E72" s="267"/>
      <c r="F72" s="191"/>
      <c r="G72" s="191"/>
      <c r="H72" s="191"/>
      <c r="I72" s="191"/>
      <c r="J72" s="191"/>
      <c r="K72" s="191"/>
      <c r="L72" s="191"/>
      <c r="M72" s="191"/>
      <c r="N72" s="283"/>
      <c r="O72" s="268"/>
    </row>
    <row r="73" spans="1:15" s="24" customFormat="1" ht="36" customHeight="1">
      <c r="A73" s="531"/>
      <c r="B73" s="532"/>
      <c r="C73" s="532"/>
      <c r="D73" s="533"/>
      <c r="E73" s="269"/>
      <c r="F73" s="257"/>
      <c r="G73" s="257"/>
      <c r="H73" s="257"/>
      <c r="I73" s="257"/>
      <c r="J73" s="257"/>
      <c r="K73" s="257"/>
      <c r="L73" s="257"/>
      <c r="M73" s="257"/>
      <c r="N73" s="257"/>
      <c r="O73" s="258"/>
    </row>
    <row r="74" spans="1:15" s="24" customFormat="1" ht="36" customHeight="1">
      <c r="A74" s="525"/>
      <c r="B74" s="527"/>
      <c r="C74" s="527"/>
      <c r="D74" s="529"/>
      <c r="E74" s="265"/>
      <c r="F74" s="165"/>
      <c r="G74" s="165"/>
      <c r="H74" s="165"/>
      <c r="I74" s="165"/>
      <c r="J74" s="165"/>
      <c r="K74" s="165"/>
      <c r="L74" s="165"/>
      <c r="M74" s="165"/>
      <c r="N74" s="282"/>
      <c r="O74" s="266"/>
    </row>
    <row r="75" spans="1:15" s="24" customFormat="1" ht="36" customHeight="1">
      <c r="A75" s="531"/>
      <c r="B75" s="532"/>
      <c r="C75" s="532"/>
      <c r="D75" s="533"/>
      <c r="E75" s="267"/>
      <c r="F75" s="191"/>
      <c r="G75" s="191"/>
      <c r="H75" s="191"/>
      <c r="I75" s="191"/>
      <c r="J75" s="191"/>
      <c r="K75" s="191"/>
      <c r="L75" s="191"/>
      <c r="M75" s="191"/>
      <c r="N75" s="283"/>
      <c r="O75" s="268"/>
    </row>
    <row r="76" spans="1:15" s="24" customFormat="1" ht="36" customHeight="1">
      <c r="A76" s="531"/>
      <c r="B76" s="532"/>
      <c r="C76" s="532"/>
      <c r="D76" s="533"/>
      <c r="E76" s="269"/>
      <c r="F76" s="257"/>
      <c r="G76" s="257"/>
      <c r="H76" s="257"/>
      <c r="I76" s="257"/>
      <c r="J76" s="257"/>
      <c r="K76" s="257"/>
      <c r="L76" s="257"/>
      <c r="M76" s="257"/>
      <c r="N76" s="286"/>
      <c r="O76" s="287"/>
    </row>
    <row r="77" spans="1:15" s="11" customFormat="1" ht="31.5" customHeight="1">
      <c r="A77" s="525"/>
      <c r="B77" s="527"/>
      <c r="C77" s="527"/>
      <c r="D77" s="529"/>
      <c r="E77" s="259"/>
      <c r="F77" s="165"/>
      <c r="G77" s="165"/>
      <c r="H77" s="165"/>
      <c r="I77" s="165"/>
      <c r="J77" s="165"/>
      <c r="K77" s="165"/>
      <c r="L77" s="165"/>
      <c r="M77" s="165"/>
      <c r="N77" s="165"/>
      <c r="O77" s="260"/>
    </row>
    <row r="78" spans="1:15" s="11" customFormat="1" ht="31.5" customHeight="1">
      <c r="A78" s="525"/>
      <c r="B78" s="527"/>
      <c r="C78" s="527"/>
      <c r="D78" s="529"/>
      <c r="E78" s="254"/>
      <c r="F78" s="191"/>
      <c r="G78" s="191"/>
      <c r="H78" s="191"/>
      <c r="I78" s="191"/>
      <c r="J78" s="191"/>
      <c r="K78" s="191"/>
      <c r="L78" s="191"/>
      <c r="M78" s="191"/>
      <c r="N78" s="191"/>
      <c r="O78" s="255"/>
    </row>
    <row r="79" spans="1:15" s="11" customFormat="1" ht="31.5" customHeight="1">
      <c r="A79" s="525"/>
      <c r="B79" s="527"/>
      <c r="C79" s="527"/>
      <c r="D79" s="529"/>
      <c r="E79" s="256"/>
      <c r="F79" s="257"/>
      <c r="G79" s="257"/>
      <c r="H79" s="257"/>
      <c r="I79" s="257"/>
      <c r="J79" s="257"/>
      <c r="K79" s="257"/>
      <c r="L79" s="257"/>
      <c r="M79" s="257"/>
      <c r="N79" s="257"/>
      <c r="O79" s="258"/>
    </row>
    <row r="80" spans="1:16" s="11" customFormat="1" ht="31.5" customHeight="1">
      <c r="A80" s="525"/>
      <c r="B80" s="527"/>
      <c r="C80" s="527"/>
      <c r="D80" s="529"/>
      <c r="E80" s="259"/>
      <c r="F80" s="165"/>
      <c r="G80" s="165"/>
      <c r="H80" s="165"/>
      <c r="I80" s="165"/>
      <c r="J80" s="165"/>
      <c r="K80" s="165"/>
      <c r="L80" s="165"/>
      <c r="M80" s="165"/>
      <c r="N80" s="165"/>
      <c r="O80" s="260"/>
      <c r="P80" s="288"/>
    </row>
    <row r="81" spans="1:15" s="11" customFormat="1" ht="31.5" customHeight="1">
      <c r="A81" s="525"/>
      <c r="B81" s="527"/>
      <c r="C81" s="527"/>
      <c r="D81" s="529"/>
      <c r="E81" s="254"/>
      <c r="F81" s="191"/>
      <c r="G81" s="191"/>
      <c r="H81" s="191"/>
      <c r="I81" s="191"/>
      <c r="J81" s="191"/>
      <c r="K81" s="191"/>
      <c r="L81" s="191"/>
      <c r="M81" s="191"/>
      <c r="N81" s="191"/>
      <c r="O81" s="255"/>
    </row>
    <row r="82" spans="1:15" s="11" customFormat="1" ht="31.5" customHeight="1" thickBot="1">
      <c r="A82" s="526"/>
      <c r="B82" s="528"/>
      <c r="C82" s="528"/>
      <c r="D82" s="530"/>
      <c r="E82" s="289"/>
      <c r="F82" s="290"/>
      <c r="G82" s="290"/>
      <c r="H82" s="290"/>
      <c r="I82" s="290"/>
      <c r="J82" s="290"/>
      <c r="K82" s="290"/>
      <c r="L82" s="290"/>
      <c r="M82" s="290"/>
      <c r="N82" s="290"/>
      <c r="O82" s="291"/>
    </row>
    <row r="83" s="11" customFormat="1" ht="13.5"/>
    <row r="84" s="11" customFormat="1" ht="13.5"/>
    <row r="85" s="11" customFormat="1" ht="13.5"/>
    <row r="86" s="11" customFormat="1" ht="13.5">
      <c r="E86" s="11" t="s">
        <v>49</v>
      </c>
    </row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</sheetData>
  <mergeCells count="110">
    <mergeCell ref="A44:A46"/>
    <mergeCell ref="B44:B46"/>
    <mergeCell ref="C44:C46"/>
    <mergeCell ref="D44:D46"/>
    <mergeCell ref="A77:A79"/>
    <mergeCell ref="B77:B79"/>
    <mergeCell ref="C77:C79"/>
    <mergeCell ref="D77:D79"/>
    <mergeCell ref="A35:A37"/>
    <mergeCell ref="B35:B37"/>
    <mergeCell ref="C35:C37"/>
    <mergeCell ref="D35:D37"/>
    <mergeCell ref="N3:N4"/>
    <mergeCell ref="O3:O4"/>
    <mergeCell ref="A62:A64"/>
    <mergeCell ref="B62:B64"/>
    <mergeCell ref="C62:C64"/>
    <mergeCell ref="D62:D64"/>
    <mergeCell ref="A47:A49"/>
    <mergeCell ref="B47:B49"/>
    <mergeCell ref="C47:C49"/>
    <mergeCell ref="D47:D49"/>
    <mergeCell ref="A1:O1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A50:A52"/>
    <mergeCell ref="B50:B52"/>
    <mergeCell ref="C50:C52"/>
    <mergeCell ref="D50:D52"/>
    <mergeCell ref="A53:A55"/>
    <mergeCell ref="B53:B55"/>
    <mergeCell ref="C53:C55"/>
    <mergeCell ref="D53:D55"/>
    <mergeCell ref="A56:A58"/>
    <mergeCell ref="B56:B58"/>
    <mergeCell ref="C56:C58"/>
    <mergeCell ref="D56:D58"/>
    <mergeCell ref="A59:A61"/>
    <mergeCell ref="B59:B61"/>
    <mergeCell ref="C59:C61"/>
    <mergeCell ref="D59:D61"/>
    <mergeCell ref="A65:A67"/>
    <mergeCell ref="B65:B67"/>
    <mergeCell ref="C65:C67"/>
    <mergeCell ref="D65:D67"/>
    <mergeCell ref="A68:A70"/>
    <mergeCell ref="B68:B70"/>
    <mergeCell ref="C68:C70"/>
    <mergeCell ref="D68:D70"/>
    <mergeCell ref="A71:A73"/>
    <mergeCell ref="B71:B73"/>
    <mergeCell ref="C71:C73"/>
    <mergeCell ref="D71:D73"/>
    <mergeCell ref="A5:D7"/>
    <mergeCell ref="A8:D10"/>
    <mergeCell ref="A11:A13"/>
    <mergeCell ref="B11:B13"/>
    <mergeCell ref="C11:C13"/>
    <mergeCell ref="D11:D13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8:A40"/>
    <mergeCell ref="B38:B40"/>
    <mergeCell ref="C38:C40"/>
    <mergeCell ref="D38:D40"/>
    <mergeCell ref="A41:A43"/>
    <mergeCell ref="B41:B43"/>
    <mergeCell ref="C41:C43"/>
    <mergeCell ref="D41:D43"/>
    <mergeCell ref="A74:A76"/>
    <mergeCell ref="B74:B76"/>
    <mergeCell ref="C74:C76"/>
    <mergeCell ref="D74:D76"/>
    <mergeCell ref="A80:A82"/>
    <mergeCell ref="B80:B82"/>
    <mergeCell ref="C80:C82"/>
    <mergeCell ref="D80:D82"/>
    <mergeCell ref="A14:A16"/>
    <mergeCell ref="B14:B16"/>
    <mergeCell ref="C14:C16"/>
    <mergeCell ref="D14:D16"/>
  </mergeCells>
  <printOptions/>
  <pageMargins left="0.53" right="0.26" top="0.82" bottom="0.43" header="0.5" footer="0.38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zoomScale="115" zoomScaleNormal="115" workbookViewId="0" topLeftCell="A1">
      <selection activeCell="J15" sqref="J15"/>
    </sheetView>
  </sheetViews>
  <sheetFormatPr defaultColWidth="8.88671875" defaultRowHeight="13.5"/>
  <cols>
    <col min="1" max="3" width="8.4453125" style="0" customWidth="1"/>
    <col min="4" max="4" width="10.88671875" style="0" customWidth="1"/>
    <col min="5" max="5" width="3.4453125" style="0" customWidth="1"/>
    <col min="6" max="12" width="7.5546875" style="0" customWidth="1"/>
    <col min="13" max="13" width="7.88671875" style="0" customWidth="1"/>
    <col min="14" max="14" width="7.5546875" style="0" customWidth="1"/>
    <col min="15" max="15" width="7.3359375" style="0" customWidth="1"/>
  </cols>
  <sheetData>
    <row r="1" spans="1:15" ht="37.5" customHeight="1">
      <c r="A1" s="444" t="s">
        <v>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17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 t="s">
        <v>61</v>
      </c>
    </row>
    <row r="3" spans="1:15" ht="27" customHeight="1">
      <c r="A3" s="445" t="s">
        <v>10</v>
      </c>
      <c r="B3" s="447" t="s">
        <v>11</v>
      </c>
      <c r="C3" s="447" t="s">
        <v>12</v>
      </c>
      <c r="D3" s="447" t="s">
        <v>13</v>
      </c>
      <c r="E3" s="448" t="s">
        <v>14</v>
      </c>
      <c r="F3" s="447" t="s">
        <v>15</v>
      </c>
      <c r="G3" s="447" t="s">
        <v>28</v>
      </c>
      <c r="H3" s="447"/>
      <c r="I3" s="447"/>
      <c r="J3" s="447" t="s">
        <v>29</v>
      </c>
      <c r="K3" s="447"/>
      <c r="L3" s="451"/>
      <c r="M3" s="440" t="s">
        <v>50</v>
      </c>
      <c r="N3" s="440" t="s">
        <v>19</v>
      </c>
      <c r="O3" s="442" t="s">
        <v>20</v>
      </c>
    </row>
    <row r="4" spans="1:15" ht="27" customHeight="1">
      <c r="A4" s="446"/>
      <c r="B4" s="441"/>
      <c r="C4" s="441"/>
      <c r="D4" s="441"/>
      <c r="E4" s="449"/>
      <c r="F4" s="450"/>
      <c r="G4" s="2" t="s">
        <v>21</v>
      </c>
      <c r="H4" s="2" t="s">
        <v>22</v>
      </c>
      <c r="I4" s="2" t="s">
        <v>0</v>
      </c>
      <c r="J4" s="103" t="s">
        <v>21</v>
      </c>
      <c r="K4" s="2" t="s">
        <v>22</v>
      </c>
      <c r="L4" s="102" t="s">
        <v>0</v>
      </c>
      <c r="M4" s="441"/>
      <c r="N4" s="441"/>
      <c r="O4" s="443"/>
    </row>
    <row r="5" spans="1:15" ht="36.75" customHeight="1">
      <c r="A5" s="569" t="s">
        <v>76</v>
      </c>
      <c r="B5" s="572" t="s">
        <v>78</v>
      </c>
      <c r="C5" s="575" t="s">
        <v>79</v>
      </c>
      <c r="D5" s="578" t="s">
        <v>77</v>
      </c>
      <c r="E5" s="104" t="s">
        <v>6</v>
      </c>
      <c r="F5" s="217">
        <f>M5+N5+O5</f>
        <v>7050000</v>
      </c>
      <c r="G5" s="218"/>
      <c r="H5" s="219"/>
      <c r="I5" s="220"/>
      <c r="J5" s="221"/>
      <c r="K5" s="219"/>
      <c r="L5" s="222"/>
      <c r="M5" s="223">
        <v>2200000</v>
      </c>
      <c r="N5" s="223">
        <v>2950000</v>
      </c>
      <c r="O5" s="224">
        <v>1900000</v>
      </c>
    </row>
    <row r="6" spans="1:15" ht="36.75" customHeight="1">
      <c r="A6" s="570"/>
      <c r="B6" s="573"/>
      <c r="C6" s="576"/>
      <c r="D6" s="579"/>
      <c r="E6" s="113" t="s">
        <v>7</v>
      </c>
      <c r="F6" s="217">
        <f>M6+N6+O6</f>
        <v>7058900</v>
      </c>
      <c r="G6" s="225"/>
      <c r="H6" s="226"/>
      <c r="I6" s="227"/>
      <c r="J6" s="228"/>
      <c r="K6" s="226"/>
      <c r="L6" s="229"/>
      <c r="M6" s="230">
        <v>2208900</v>
      </c>
      <c r="N6" s="223">
        <v>2950000</v>
      </c>
      <c r="O6" s="224">
        <v>1900000</v>
      </c>
    </row>
    <row r="7" spans="1:15" ht="36.75" customHeight="1" thickBot="1">
      <c r="A7" s="571"/>
      <c r="B7" s="574"/>
      <c r="C7" s="577"/>
      <c r="D7" s="580"/>
      <c r="E7" s="122" t="s">
        <v>8</v>
      </c>
      <c r="F7" s="231">
        <f>F6-F5</f>
        <v>8900</v>
      </c>
      <c r="G7" s="232"/>
      <c r="H7" s="233"/>
      <c r="I7" s="234"/>
      <c r="J7" s="235"/>
      <c r="K7" s="233"/>
      <c r="L7" s="236"/>
      <c r="M7" s="237">
        <f>M6-M5</f>
        <v>8900</v>
      </c>
      <c r="N7" s="237"/>
      <c r="O7" s="238"/>
    </row>
  </sheetData>
  <mergeCells count="16">
    <mergeCell ref="A1:O1"/>
    <mergeCell ref="A3:A4"/>
    <mergeCell ref="B3:B4"/>
    <mergeCell ref="C3:C4"/>
    <mergeCell ref="D3:D4"/>
    <mergeCell ref="F3:F4"/>
    <mergeCell ref="G3:I3"/>
    <mergeCell ref="J3:L3"/>
    <mergeCell ref="N3:N4"/>
    <mergeCell ref="M3:M4"/>
    <mergeCell ref="A5:A7"/>
    <mergeCell ref="B5:B7"/>
    <mergeCell ref="C5:C7"/>
    <mergeCell ref="O3:O4"/>
    <mergeCell ref="E3:E4"/>
    <mergeCell ref="D5:D7"/>
  </mergeCells>
  <printOptions/>
  <pageMargins left="0.39" right="0.32" top="0.62" bottom="0.51" header="0.26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2011-04-01T02:12:52Z</cp:lastPrinted>
  <dcterms:created xsi:type="dcterms:W3CDTF">2007-11-05T14:13:44Z</dcterms:created>
  <dcterms:modified xsi:type="dcterms:W3CDTF">2011-04-21T09:16:48Z</dcterms:modified>
  <cp:category/>
  <cp:version/>
  <cp:contentType/>
  <cp:contentStatus/>
</cp:coreProperties>
</file>